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t\Desktop\JCPRAB June 1, 2016\"/>
    </mc:Choice>
  </mc:AlternateContent>
  <bookViews>
    <workbookView xWindow="0" yWindow="0" windowWidth="15360" windowHeight="6036"/>
  </bookViews>
  <sheets>
    <sheet name="Project Matrix" sheetId="1" r:id="rId1"/>
    <sheet name="Goals &amp; Objectives" sheetId="2" r:id="rId2"/>
  </sheets>
  <definedNames>
    <definedName name="_xlnm._FilterDatabase" localSheetId="0" hidden="1">'Project Matrix'!$A$7:$AI$121</definedName>
    <definedName name="_xlnm.Print_Area" localSheetId="0">'Project Matrix'!$A$1:$D$113</definedName>
  </definedNames>
  <calcPr calcId="152511"/>
</workbook>
</file>

<file path=xl/calcChain.xml><?xml version="1.0" encoding="utf-8"?>
<calcChain xmlns="http://schemas.openxmlformats.org/spreadsheetml/2006/main">
  <c r="AD46" i="1" l="1"/>
  <c r="AD70" i="1"/>
  <c r="AD69" i="1"/>
  <c r="AD82" i="1"/>
  <c r="AD86" i="1"/>
  <c r="AD97" i="1"/>
  <c r="AD77" i="1"/>
  <c r="AD58" i="1"/>
  <c r="Y46" i="1"/>
  <c r="Y70" i="1"/>
  <c r="Y69" i="1"/>
  <c r="Y82" i="1"/>
  <c r="Y86" i="1"/>
  <c r="Y97" i="1"/>
  <c r="Y77" i="1"/>
  <c r="Y58" i="1"/>
  <c r="M46" i="1"/>
  <c r="M70" i="1"/>
  <c r="M69" i="1"/>
  <c r="M82" i="1"/>
  <c r="M86" i="1"/>
  <c r="M97" i="1"/>
  <c r="M77" i="1"/>
  <c r="M58" i="1"/>
  <c r="Y9" i="1"/>
  <c r="Y51" i="1"/>
  <c r="Y12" i="1"/>
  <c r="Y62" i="1"/>
  <c r="Y14" i="1"/>
  <c r="Y47" i="1"/>
  <c r="Y102" i="1"/>
  <c r="Y94" i="1"/>
  <c r="Y31" i="1"/>
  <c r="Y103" i="1"/>
  <c r="Y30" i="1"/>
  <c r="Y85" i="1"/>
  <c r="Y120" i="1"/>
  <c r="Y26" i="1"/>
  <c r="Y18" i="1"/>
  <c r="Y35" i="1"/>
  <c r="Y76" i="1"/>
  <c r="Y37" i="1"/>
  <c r="Y29" i="1"/>
  <c r="Y25" i="1"/>
  <c r="Y119" i="1"/>
  <c r="Y88" i="1"/>
  <c r="AD9" i="1"/>
  <c r="AD51" i="1"/>
  <c r="AD12" i="1"/>
  <c r="AD62" i="1"/>
  <c r="AD14" i="1"/>
  <c r="AD47" i="1"/>
  <c r="AD102" i="1"/>
  <c r="AD94" i="1"/>
  <c r="AD31" i="1"/>
  <c r="AD103" i="1"/>
  <c r="AD30" i="1"/>
  <c r="AD85" i="1"/>
  <c r="AD120" i="1"/>
  <c r="AE120" i="1" s="1"/>
  <c r="AD26" i="1"/>
  <c r="AD18" i="1"/>
  <c r="AD35" i="1"/>
  <c r="AD76" i="1"/>
  <c r="AD37" i="1"/>
  <c r="AD29" i="1"/>
  <c r="AD25" i="1"/>
  <c r="AD119" i="1"/>
  <c r="AE119" i="1" s="1"/>
  <c r="AD88" i="1"/>
  <c r="AD21" i="1"/>
  <c r="Y21" i="1"/>
  <c r="AE58" i="1" l="1"/>
  <c r="AE82" i="1"/>
  <c r="AE70" i="1"/>
  <c r="AE77" i="1"/>
  <c r="AE69" i="1"/>
  <c r="AE46" i="1"/>
  <c r="AE86" i="1"/>
  <c r="AE97" i="1"/>
  <c r="AE37" i="1"/>
  <c r="AE26" i="1"/>
  <c r="AE103" i="1"/>
  <c r="AE47" i="1"/>
  <c r="AE9" i="1"/>
  <c r="AE102" i="1"/>
  <c r="AE12" i="1"/>
  <c r="AE25" i="1"/>
  <c r="AE35" i="1"/>
  <c r="AE85" i="1"/>
  <c r="AE94" i="1"/>
  <c r="AE62" i="1"/>
  <c r="AE18" i="1"/>
  <c r="AE29" i="1"/>
  <c r="AE30" i="1"/>
  <c r="AE76" i="1"/>
  <c r="AE14" i="1"/>
  <c r="AE31" i="1"/>
  <c r="AE51" i="1"/>
  <c r="AE88" i="1"/>
  <c r="AE21" i="1"/>
  <c r="AD55" i="1"/>
  <c r="AD38" i="1"/>
  <c r="AD67" i="1"/>
  <c r="AD34" i="1"/>
  <c r="AD36" i="1"/>
  <c r="AD13" i="1"/>
  <c r="AD48" i="1"/>
  <c r="Y55" i="1"/>
  <c r="Y38" i="1"/>
  <c r="Y67" i="1"/>
  <c r="Y34" i="1"/>
  <c r="Y36" i="1"/>
  <c r="Y13" i="1"/>
  <c r="Y48" i="1"/>
  <c r="AD44" i="1"/>
  <c r="Y44" i="1"/>
  <c r="AD57" i="1"/>
  <c r="Y57" i="1"/>
  <c r="M57" i="1"/>
  <c r="M55" i="1"/>
  <c r="M38" i="1"/>
  <c r="M67" i="1"/>
  <c r="M34" i="1"/>
  <c r="M36" i="1"/>
  <c r="M13" i="1"/>
  <c r="M48" i="1"/>
  <c r="M119" i="1"/>
  <c r="M44" i="1"/>
  <c r="M23" i="1"/>
  <c r="M115" i="1"/>
  <c r="M40" i="1"/>
  <c r="M20" i="1"/>
  <c r="M59" i="1"/>
  <c r="M43" i="1"/>
  <c r="M17" i="1"/>
  <c r="M19" i="1"/>
  <c r="M72" i="1"/>
  <c r="M53" i="1"/>
  <c r="M92" i="1"/>
  <c r="M91" i="1"/>
  <c r="M50" i="1"/>
  <c r="M49" i="1"/>
  <c r="M15" i="1"/>
  <c r="M117" i="1"/>
  <c r="M60" i="1"/>
  <c r="M73" i="1"/>
  <c r="M89" i="1"/>
  <c r="M113" i="1"/>
  <c r="M32" i="1"/>
  <c r="M110" i="1"/>
  <c r="M112" i="1"/>
  <c r="M78" i="1"/>
  <c r="M84" i="1"/>
  <c r="M101" i="1"/>
  <c r="M28" i="1"/>
  <c r="M93" i="1"/>
  <c r="M41" i="1"/>
  <c r="M99" i="1"/>
  <c r="M90" i="1"/>
  <c r="M104" i="1"/>
  <c r="M114" i="1"/>
  <c r="M71" i="1"/>
  <c r="M64" i="1"/>
  <c r="M80" i="1"/>
  <c r="M81" i="1"/>
  <c r="M108" i="1"/>
  <c r="M100" i="1"/>
  <c r="M79" i="1"/>
  <c r="M65" i="1"/>
  <c r="M106" i="1"/>
  <c r="M56" i="1"/>
  <c r="M75" i="1"/>
  <c r="M16" i="1"/>
  <c r="M74" i="1"/>
  <c r="M105" i="1"/>
  <c r="M111" i="1"/>
  <c r="M27" i="1"/>
  <c r="M109" i="1"/>
  <c r="M39" i="1"/>
  <c r="M87" i="1"/>
  <c r="M63" i="1"/>
  <c r="M52" i="1"/>
  <c r="M83" i="1"/>
  <c r="M24" i="1"/>
  <c r="M96" i="1"/>
  <c r="M61" i="1"/>
  <c r="M98" i="1"/>
  <c r="M10" i="1"/>
  <c r="M66" i="1"/>
  <c r="M68" i="1"/>
  <c r="M107" i="1"/>
  <c r="M33" i="1"/>
  <c r="M54" i="1"/>
  <c r="M95" i="1"/>
  <c r="M116" i="1"/>
  <c r="M45" i="1"/>
  <c r="M118" i="1"/>
  <c r="M22" i="1"/>
  <c r="Y23" i="1"/>
  <c r="Y115" i="1"/>
  <c r="Y40" i="1"/>
  <c r="Y20" i="1"/>
  <c r="Y59" i="1"/>
  <c r="Y43" i="1"/>
  <c r="Y17" i="1"/>
  <c r="Y19" i="1"/>
  <c r="Y72" i="1"/>
  <c r="Y53" i="1"/>
  <c r="Y92" i="1"/>
  <c r="Y91" i="1"/>
  <c r="Y50" i="1"/>
  <c r="Y49" i="1"/>
  <c r="Y15" i="1"/>
  <c r="Y117" i="1"/>
  <c r="Y60" i="1"/>
  <c r="Y116" i="1"/>
  <c r="Y45" i="1"/>
  <c r="Y118" i="1"/>
  <c r="Y22" i="1"/>
  <c r="Y11" i="1"/>
  <c r="Y42" i="1"/>
  <c r="Y8" i="1"/>
  <c r="Y95" i="1"/>
  <c r="Y54" i="1"/>
  <c r="Y33" i="1"/>
  <c r="Y107" i="1"/>
  <c r="Y68" i="1"/>
  <c r="Y66" i="1"/>
  <c r="Y10" i="1"/>
  <c r="Y98" i="1"/>
  <c r="Y61" i="1"/>
  <c r="Y96" i="1"/>
  <c r="Y24" i="1"/>
  <c r="Y83" i="1"/>
  <c r="Y52" i="1"/>
  <c r="Y63" i="1"/>
  <c r="Y87" i="1"/>
  <c r="Y39" i="1"/>
  <c r="Y109" i="1"/>
  <c r="Y27" i="1"/>
  <c r="Y111" i="1"/>
  <c r="Y105" i="1"/>
  <c r="Y74" i="1"/>
  <c r="Y16" i="1"/>
  <c r="Y75" i="1"/>
  <c r="Y56" i="1"/>
  <c r="Y106" i="1"/>
  <c r="Y65" i="1"/>
  <c r="Y79" i="1"/>
  <c r="Y100" i="1"/>
  <c r="Y108" i="1"/>
  <c r="Y81" i="1"/>
  <c r="Y80" i="1"/>
  <c r="Y64" i="1"/>
  <c r="Y71" i="1"/>
  <c r="Y114" i="1"/>
  <c r="Y104" i="1"/>
  <c r="Y90" i="1"/>
  <c r="Y99" i="1"/>
  <c r="Y41" i="1"/>
  <c r="Y93" i="1"/>
  <c r="Y28" i="1"/>
  <c r="Y101" i="1"/>
  <c r="Y84" i="1"/>
  <c r="Y78" i="1"/>
  <c r="Y112" i="1"/>
  <c r="Y110" i="1"/>
  <c r="Y32" i="1"/>
  <c r="Y113" i="1"/>
  <c r="Y89" i="1"/>
  <c r="Y73" i="1"/>
  <c r="O4" i="1"/>
  <c r="L2" i="1"/>
  <c r="K2" i="1"/>
  <c r="J2" i="1"/>
  <c r="I2" i="1"/>
  <c r="H2" i="1"/>
  <c r="G2" i="1"/>
  <c r="F2" i="1"/>
  <c r="E2" i="1"/>
  <c r="AD23" i="1"/>
  <c r="AD115" i="1"/>
  <c r="AE115" i="1" s="1"/>
  <c r="AD40" i="1"/>
  <c r="AD20" i="1"/>
  <c r="AD59" i="1"/>
  <c r="AD43" i="1"/>
  <c r="AD19" i="1"/>
  <c r="AD72" i="1"/>
  <c r="AD53" i="1"/>
  <c r="AD92" i="1"/>
  <c r="AD91" i="1"/>
  <c r="AD50" i="1"/>
  <c r="AD49" i="1"/>
  <c r="AD15" i="1"/>
  <c r="AD117" i="1"/>
  <c r="AE117" i="1" s="1"/>
  <c r="AD60" i="1"/>
  <c r="AD116" i="1"/>
  <c r="AE116" i="1" s="1"/>
  <c r="AD45" i="1"/>
  <c r="AD118" i="1"/>
  <c r="AE118" i="1" s="1"/>
  <c r="AD22" i="1"/>
  <c r="AD11" i="1"/>
  <c r="AD42" i="1"/>
  <c r="AD8" i="1"/>
  <c r="AD95" i="1"/>
  <c r="AD54" i="1"/>
  <c r="AD33" i="1"/>
  <c r="AD107" i="1"/>
  <c r="AD68" i="1"/>
  <c r="AD66" i="1"/>
  <c r="AD10" i="1"/>
  <c r="AD98" i="1"/>
  <c r="AD61" i="1"/>
  <c r="AD96" i="1"/>
  <c r="AD24" i="1"/>
  <c r="AD83" i="1"/>
  <c r="AD52" i="1"/>
  <c r="AD63" i="1"/>
  <c r="AD87" i="1"/>
  <c r="AD39" i="1"/>
  <c r="AD109" i="1"/>
  <c r="AD27" i="1"/>
  <c r="AD111" i="1"/>
  <c r="AD17" i="1"/>
  <c r="AD105" i="1"/>
  <c r="AD74" i="1"/>
  <c r="AD16" i="1"/>
  <c r="AD75" i="1"/>
  <c r="AD56" i="1"/>
  <c r="AD106" i="1"/>
  <c r="AD65" i="1"/>
  <c r="AD79" i="1"/>
  <c r="AD100" i="1"/>
  <c r="AD108" i="1"/>
  <c r="AD81" i="1"/>
  <c r="AD80" i="1"/>
  <c r="AD64" i="1"/>
  <c r="AD71" i="1"/>
  <c r="AD114" i="1"/>
  <c r="AD104" i="1"/>
  <c r="AD90" i="1"/>
  <c r="AD99" i="1"/>
  <c r="AD41" i="1"/>
  <c r="AD93" i="1"/>
  <c r="AD28" i="1"/>
  <c r="AD101" i="1"/>
  <c r="AD84" i="1"/>
  <c r="AD78" i="1"/>
  <c r="AD112" i="1"/>
  <c r="AD110" i="1"/>
  <c r="AD32" i="1"/>
  <c r="AD113" i="1"/>
  <c r="AD89" i="1"/>
  <c r="AD73" i="1"/>
  <c r="AE13" i="1" l="1"/>
  <c r="AE36" i="1"/>
  <c r="AE101" i="1"/>
  <c r="AE106" i="1"/>
  <c r="AE74" i="1"/>
  <c r="AE27" i="1"/>
  <c r="AE63" i="1"/>
  <c r="AE10" i="1"/>
  <c r="AE33" i="1"/>
  <c r="AE45" i="1"/>
  <c r="AE91" i="1"/>
  <c r="AE72" i="1"/>
  <c r="AE59" i="1"/>
  <c r="AE17" i="1"/>
  <c r="AE20" i="1"/>
  <c r="AE83" i="1"/>
  <c r="AE61" i="1"/>
  <c r="AE95" i="1"/>
  <c r="AE100" i="1"/>
  <c r="M2" i="1"/>
  <c r="AE32" i="1"/>
  <c r="AE114" i="1"/>
  <c r="AE81" i="1"/>
  <c r="AE65" i="1"/>
  <c r="AE111" i="1"/>
  <c r="AE24" i="1"/>
  <c r="AE98" i="1"/>
  <c r="AE107" i="1"/>
  <c r="AE8" i="1"/>
  <c r="AE60" i="1"/>
  <c r="AE50" i="1"/>
  <c r="AE53" i="1"/>
  <c r="AE43" i="1"/>
  <c r="AE40" i="1"/>
  <c r="AE57" i="1"/>
  <c r="AE89" i="1"/>
  <c r="AE112" i="1"/>
  <c r="AE28" i="1"/>
  <c r="AE90" i="1"/>
  <c r="AE64" i="1"/>
  <c r="AE56" i="1"/>
  <c r="AE92" i="1"/>
  <c r="AE19" i="1"/>
  <c r="AE23" i="1"/>
  <c r="AE34" i="1"/>
  <c r="AE55" i="1"/>
  <c r="AE93" i="1"/>
  <c r="AE22" i="1"/>
  <c r="AE49" i="1"/>
  <c r="AE75" i="1"/>
  <c r="AE105" i="1"/>
  <c r="AE11" i="1"/>
  <c r="AE15" i="1"/>
  <c r="AE104" i="1"/>
  <c r="AE80" i="1"/>
  <c r="AE79" i="1"/>
  <c r="AE66" i="1"/>
  <c r="AE54" i="1"/>
  <c r="AE73" i="1"/>
  <c r="AE99" i="1"/>
  <c r="AE108" i="1"/>
  <c r="AE16" i="1"/>
  <c r="AE87" i="1"/>
  <c r="AE44" i="1"/>
  <c r="AE38" i="1"/>
  <c r="AE113" i="1"/>
  <c r="AE78" i="1"/>
  <c r="AE109" i="1"/>
  <c r="AE52" i="1"/>
  <c r="AE96" i="1"/>
  <c r="AE84" i="1"/>
  <c r="AE68" i="1"/>
  <c r="AE48" i="1"/>
  <c r="AE67" i="1"/>
  <c r="AE41" i="1"/>
  <c r="AE110" i="1"/>
  <c r="AE71" i="1"/>
  <c r="AE39" i="1"/>
  <c r="AE42" i="1"/>
</calcChain>
</file>

<file path=xl/sharedStrings.xml><?xml version="1.0" encoding="utf-8"?>
<sst xmlns="http://schemas.openxmlformats.org/spreadsheetml/2006/main" count="841" uniqueCount="342">
  <si>
    <t>Last updated:</t>
  </si>
  <si>
    <t>Benefit</t>
  </si>
  <si>
    <t>Effort</t>
  </si>
  <si>
    <t>Weight Factor</t>
  </si>
  <si>
    <t>Location</t>
  </si>
  <si>
    <t>Created / Start Date</t>
  </si>
  <si>
    <t>Status</t>
  </si>
  <si>
    <t>BE Ratio</t>
  </si>
  <si>
    <t>2025</t>
  </si>
  <si>
    <t>2035</t>
  </si>
  <si>
    <t>Scope</t>
  </si>
  <si>
    <t>All</t>
  </si>
  <si>
    <t>Shelter</t>
  </si>
  <si>
    <t>Restroom</t>
  </si>
  <si>
    <t>Boat Ramp</t>
  </si>
  <si>
    <t>Remove, restore beach</t>
  </si>
  <si>
    <t>Replace</t>
  </si>
  <si>
    <t>Parking Lot</t>
  </si>
  <si>
    <t>North Beach</t>
  </si>
  <si>
    <t>Maint Shed</t>
  </si>
  <si>
    <t>Paint, insulate, heater</t>
  </si>
  <si>
    <t>Concession</t>
  </si>
  <si>
    <t>Repair Siding and paint</t>
  </si>
  <si>
    <t>In - House repairs</t>
  </si>
  <si>
    <t>Wash St Fence</t>
  </si>
  <si>
    <t>Back Fence</t>
  </si>
  <si>
    <t>Remove - use plants</t>
  </si>
  <si>
    <t>Field Lighting</t>
  </si>
  <si>
    <t>Memorial Field</t>
  </si>
  <si>
    <t>Tennis Court</t>
  </si>
  <si>
    <t>Resurface and Repair Fence</t>
  </si>
  <si>
    <t>Courthouse Park</t>
  </si>
  <si>
    <t>Portage Parking Lot</t>
  </si>
  <si>
    <t>Grade &amp; Partition</t>
  </si>
  <si>
    <t>Lagoon Parking Lot</t>
  </si>
  <si>
    <t>Restore, modify access</t>
  </si>
  <si>
    <t>Toilet</t>
  </si>
  <si>
    <t>Repair and paint</t>
  </si>
  <si>
    <t>Indian Island Park</t>
  </si>
  <si>
    <t>Paint, repair door</t>
  </si>
  <si>
    <t>Paint and repair</t>
  </si>
  <si>
    <t>Playground</t>
  </si>
  <si>
    <t>B-Ball Court</t>
  </si>
  <si>
    <t>Backstop</t>
  </si>
  <si>
    <t>Repair</t>
  </si>
  <si>
    <t>Irondale Community Park</t>
  </si>
  <si>
    <t>Restroom Building</t>
  </si>
  <si>
    <t>Paint interiors</t>
  </si>
  <si>
    <t>Courts</t>
  </si>
  <si>
    <t>Repair irrigation</t>
  </si>
  <si>
    <t>Perimeter Path</t>
  </si>
  <si>
    <t>Gravel and grade</t>
  </si>
  <si>
    <t>BMX Track</t>
  </si>
  <si>
    <t>Third Field</t>
  </si>
  <si>
    <t>Install</t>
  </si>
  <si>
    <t>Park Specific Signage</t>
  </si>
  <si>
    <t>Comprehensive update</t>
  </si>
  <si>
    <t>ADA</t>
  </si>
  <si>
    <t>Improve parking and paths</t>
  </si>
  <si>
    <t>HJ Carrol Park</t>
  </si>
  <si>
    <t>Electric</t>
  </si>
  <si>
    <t>Safety, capacity, location</t>
  </si>
  <si>
    <t>Water</t>
  </si>
  <si>
    <t>Safety and capacity</t>
  </si>
  <si>
    <t>RV Dump</t>
  </si>
  <si>
    <t>Landscape</t>
  </si>
  <si>
    <t>Surfaces, plants, borders</t>
  </si>
  <si>
    <t>Furniture</t>
  </si>
  <si>
    <t>Remove</t>
  </si>
  <si>
    <t>Oak Bay Campground</t>
  </si>
  <si>
    <t>Caretakers House</t>
  </si>
  <si>
    <t>Generator Building</t>
  </si>
  <si>
    <t>Derelict Buildings</t>
  </si>
  <si>
    <t>Gibbs Lake</t>
  </si>
  <si>
    <t>Forest Safety</t>
  </si>
  <si>
    <t>Remove root rot firs</t>
  </si>
  <si>
    <t>Toilets</t>
  </si>
  <si>
    <t>Chimacum Park</t>
  </si>
  <si>
    <t>Campground Utilities</t>
  </si>
  <si>
    <t>Water and power</t>
  </si>
  <si>
    <t>Grade</t>
  </si>
  <si>
    <t>Lake Leland</t>
  </si>
  <si>
    <t>Door, roof, repair and paint</t>
  </si>
  <si>
    <t>Hicks Park</t>
  </si>
  <si>
    <t>Resurface and paint</t>
  </si>
  <si>
    <t>Water and Power</t>
  </si>
  <si>
    <t>Quilcene Campground</t>
  </si>
  <si>
    <t>Gymnasium</t>
  </si>
  <si>
    <t>Repair or Replace</t>
  </si>
  <si>
    <t>PT Rec Center</t>
  </si>
  <si>
    <t>Native vegetation</t>
  </si>
  <si>
    <t>Tables/Shelter/Grills</t>
  </si>
  <si>
    <t>Signage, displays, trails</t>
  </si>
  <si>
    <t>Vault toilet</t>
  </si>
  <si>
    <t>Drainage, walls, dirt</t>
  </si>
  <si>
    <t>Irondale Beach Park</t>
  </si>
  <si>
    <t>Release thin for park values</t>
  </si>
  <si>
    <t>Trailhead Park</t>
  </si>
  <si>
    <t>Fencing and Trails</t>
  </si>
  <si>
    <t>Install N. Perimeter + Trails</t>
  </si>
  <si>
    <t>Event Ring and Toilet</t>
  </si>
  <si>
    <t>Race Course</t>
  </si>
  <si>
    <t>Equestrian Park</t>
  </si>
  <si>
    <t>Jefferson County Parks and Recreation Capital Projects</t>
  </si>
  <si>
    <t>Total</t>
  </si>
  <si>
    <t>Estimated Spending ($K)</t>
  </si>
  <si>
    <t>Total Benefit Score</t>
  </si>
  <si>
    <t>Total Effort Score</t>
  </si>
  <si>
    <t>Item</t>
  </si>
  <si>
    <t>Weight factors can be adjusted as needed. Scores will automatically recalculate</t>
  </si>
  <si>
    <t xml:space="preserve">Administrative Goal #1 SUSTAINABLE RESOURCES AND COORDINATED MANAGEMENT: Create effective and efficient methods of acquiring, developing, operating and maintaining facilities and programs that accurately distribute costs and benefits to public and private interests.  </t>
  </si>
  <si>
    <t xml:space="preserve">Facilities and Program Goal #1: COUNTY-WIDE PROGRAMS AND SERVICES: Develop focused recreation programs that utilize and support existing facilities, provide the greatest benefit and generate the highest level of self-sustaining fee revenue.  </t>
  </si>
  <si>
    <t xml:space="preserve">Facilities and Proram Goal #2:  RECREATIONAL FACILITIES: Maintain and improve those resources currently in the system. When financially feasible and sustainable, develop a high quality, diversified recreation system that provides for all age and interest groups. </t>
  </si>
  <si>
    <t xml:space="preserve">Facilities and Program Goal #3:  DESIGN AND ACCESS STANDARDS: Design and develop facilities that are accessible, safe, and easy to maintain, with life cycle features that account for long-term costs and benefits. </t>
  </si>
  <si>
    <t xml:space="preserve">Historial and Cultural Resources Goal #1: HISTORICAL RESOURCES: As is feasible and sustainable, develop a high quality, diversified park system that preserves significant historical opportunity areas and features. </t>
  </si>
  <si>
    <t>Historical and Cultural Resources Goal #2: MANMADE ENVIRONMENTS AND FEATURES: Incorporate interesting manmade environments, structures, activities and areas into the park system to preserve these features and provide a balanced park, recreation and open space experience</t>
  </si>
  <si>
    <t xml:space="preserve">Historical and Cultural Resources Goal #3:  CULTURAL ARTS PROGRAMS AND RESOURCES: Provide high quality parks and facilities that can be utilized by existing organizations and schools in the implementation and provision of cultural programs. </t>
  </si>
  <si>
    <t>Goals and Objectives from updated PROS Plan</t>
  </si>
  <si>
    <t>Human resource needs</t>
  </si>
  <si>
    <t>1=Nice to have
3=Needed to prevent minor deterioration
9=Mandatory or required to prevent significant deterioration</t>
  </si>
  <si>
    <t>Sustainability</t>
  </si>
  <si>
    <t>1=&lt;$500
3=$500 - $15,000
9=&gt;$15000</t>
  </si>
  <si>
    <t>Saves what we have</t>
  </si>
  <si>
    <t>Improves what we have</t>
  </si>
  <si>
    <t>Level and Equity of use</t>
  </si>
  <si>
    <t>Health and Safety
(People, Community, Environment)</t>
  </si>
  <si>
    <t>1=Primarly Local Use, limited flexibility
3=Regional attraction, multiple uses
9=Draws out of area users, multiple uses, significant improvement of demographic or geographic equity</t>
  </si>
  <si>
    <t>1=Minimal impact
3=Modest impact on local economy
9=Significant economic benefits to local or regional economy</t>
  </si>
  <si>
    <t>1=Minimal impact
3=Moderate impact to 1 category
9=Significant impact to 1 categotry or moderate impact to 2 or more</t>
  </si>
  <si>
    <t>1=Minimal impact
3=Moderate impact on utilization or accessibility
9=Mandatory(ADA), significant impact on utilization or accessibility or satisfies a major unmet need</t>
  </si>
  <si>
    <t>Overall Net Project Cost
(factor in grant potential)</t>
  </si>
  <si>
    <t>Complexity and timeline</t>
  </si>
  <si>
    <t>1=Less than 30 days, no acceptance or permit obstacles
3=Less than 12 months, minor permit or acceptance obstacles
9=Greater than 12 months, significant challenges likely</t>
  </si>
  <si>
    <t>1=No staff req'd, volunteer labor secured
3=Minimal staff req'd, volunteer labor likely
9=Significant staff, volunteer labor unknown</t>
  </si>
  <si>
    <t>1=O&amp;M can be done with volunteer labor and donations
3=O&amp;M less than $500/yr
9=O&amp;M&gt;$500/yr, chronic problem</t>
  </si>
  <si>
    <t>Estimated Annual O&amp;M Expense</t>
  </si>
  <si>
    <t>Initial Cost Estimate,
$K</t>
  </si>
  <si>
    <t>Columns E - L (hidden) contain spending plan</t>
  </si>
  <si>
    <t>In Progress</t>
  </si>
  <si>
    <t>Comments</t>
  </si>
  <si>
    <t>On "Check it off list",
Y/N</t>
  </si>
  <si>
    <t>Grant potential,
Y/N</t>
  </si>
  <si>
    <t>Notes</t>
  </si>
  <si>
    <t>Volunteers needed</t>
  </si>
  <si>
    <t>Irene in 2015</t>
  </si>
  <si>
    <t>Shelter Fix Up</t>
  </si>
  <si>
    <t>Roads Crew</t>
  </si>
  <si>
    <t>Remove old grill, replace new grill, surface with rock, new picnic tables</t>
  </si>
  <si>
    <t>Molly in 2015</t>
  </si>
  <si>
    <t>Can wait</t>
  </si>
  <si>
    <t>Repair tire damage, Resurface</t>
  </si>
  <si>
    <t>Staff</t>
  </si>
  <si>
    <t>Rebuild and or reconfigure</t>
  </si>
  <si>
    <t>Caretaker</t>
  </si>
  <si>
    <t>Quimper Trails, Volunteers needed to help them</t>
  </si>
  <si>
    <t>Plan then Build</t>
  </si>
  <si>
    <t>Entire Park</t>
  </si>
  <si>
    <t>Repair to preserve</t>
  </si>
  <si>
    <t>Volunteers planning for Easter Weekend</t>
  </si>
  <si>
    <t>Contractor</t>
  </si>
  <si>
    <t>Volunteers and RCO Project</t>
  </si>
  <si>
    <t>Improve park paths</t>
  </si>
  <si>
    <t>Trails</t>
  </si>
  <si>
    <t>Improve existing</t>
  </si>
  <si>
    <t>Comprehensive Signage and Branding</t>
  </si>
  <si>
    <t>Critical to our future, seek hard dollars</t>
  </si>
  <si>
    <t>New Logo, Sign Replacement and Park/Facility "Branding"</t>
  </si>
  <si>
    <t>Spalling Repair</t>
  </si>
  <si>
    <t>Study options</t>
  </si>
  <si>
    <t>Great fundraiser</t>
  </si>
  <si>
    <t>Replace Shelter</t>
  </si>
  <si>
    <t>Resurface</t>
  </si>
  <si>
    <t>Resuface</t>
  </si>
  <si>
    <t>RCO</t>
  </si>
  <si>
    <t>Seek Hard Dollars</t>
  </si>
  <si>
    <t>Forest</t>
  </si>
  <si>
    <t>Dog Hair forest in places</t>
  </si>
  <si>
    <t>Renovate</t>
  </si>
  <si>
    <t>Great opportunity</t>
  </si>
  <si>
    <t>Selective thinning for safety</t>
  </si>
  <si>
    <t>Campground/Park</t>
  </si>
  <si>
    <t>Restore, repurpose, or decommission the entire park</t>
  </si>
  <si>
    <t>Restore Shoreline</t>
  </si>
  <si>
    <t>Remove Hard Armour</t>
  </si>
  <si>
    <t>Project underway</t>
  </si>
  <si>
    <t>Revenue enhancer</t>
  </si>
  <si>
    <t>Picnic Shelter</t>
  </si>
  <si>
    <t>Partners?</t>
  </si>
  <si>
    <t>JEA</t>
  </si>
  <si>
    <t>Prioritize?,
Y/N</t>
  </si>
  <si>
    <t>Y</t>
  </si>
  <si>
    <t>N</t>
  </si>
  <si>
    <t>Easy project that can be done quickly with volunteer labor and donations or is already funded</t>
  </si>
  <si>
    <t>Because of its location, potential partners, potential for grant funding</t>
  </si>
  <si>
    <t>Done</t>
  </si>
  <si>
    <t xml:space="preserve">This ranking assumes the JEA is completing the project. </t>
  </si>
  <si>
    <t>Postpone until more information</t>
  </si>
  <si>
    <t>Loop Path</t>
  </si>
  <si>
    <t>Build and improve park Loop path</t>
  </si>
  <si>
    <t>Bike Skills Area</t>
  </si>
  <si>
    <t>Single Track Improvements</t>
  </si>
  <si>
    <t>Mountain Bikers</t>
  </si>
  <si>
    <t>No volunteer group at this time</t>
  </si>
  <si>
    <t>Hikers, Bikers and Horses</t>
  </si>
  <si>
    <t>Pursued by Backcountry Horsemen</t>
  </si>
  <si>
    <t>Replace with Rocks, Grade and Parking Stops</t>
  </si>
  <si>
    <t>Park Partitions and Parking Lot Improvements</t>
  </si>
  <si>
    <t>Economic Benefit</t>
  </si>
  <si>
    <t>JEA Volunteers needed</t>
  </si>
  <si>
    <t>Work on Scope, Look into RCO YAF, Match from Schools, Donations, Volunteers</t>
  </si>
  <si>
    <t>Apply to RCO in 2016</t>
  </si>
  <si>
    <t>Urgent</t>
  </si>
  <si>
    <t>Replace Roof, Treat Beetles</t>
  </si>
  <si>
    <t>Request GF Budget Extension</t>
  </si>
  <si>
    <t>Facilitate the Project with Friends</t>
  </si>
  <si>
    <t>Friends Project</t>
  </si>
  <si>
    <t>Received two grants and project will be complete in 2016</t>
  </si>
  <si>
    <t>DNR, Volunteers, possible RCO Combine with trail</t>
  </si>
  <si>
    <t>50% Complete</t>
  </si>
  <si>
    <t>Ideal Community Project - facilitate</t>
  </si>
  <si>
    <t>Ideal for volunteer group</t>
  </si>
  <si>
    <t>Restroom Building is at risk</t>
  </si>
  <si>
    <t>Save the building, restore to function</t>
  </si>
  <si>
    <t>Not Urgent - This Shelter is relatively strong</t>
  </si>
  <si>
    <t>Replace entire structure</t>
  </si>
  <si>
    <t>URGENT</t>
  </si>
  <si>
    <t>SEMI URGENT</t>
  </si>
  <si>
    <t>Replace Slides</t>
  </si>
  <si>
    <t>Replace Fence</t>
  </si>
  <si>
    <t>Volunteer project</t>
  </si>
  <si>
    <t>Quick Fix Up for Safety and Community</t>
  </si>
  <si>
    <t xml:space="preserve">Clean, Trees, Hardscape, Repair RR </t>
  </si>
  <si>
    <t>Possible dog park, bike skills course, walking/running trail</t>
  </si>
  <si>
    <t>Hardscaping/Landscaping</t>
  </si>
  <si>
    <t>Interpretive signage</t>
  </si>
  <si>
    <t>RCO, Volunteers, Partners</t>
  </si>
  <si>
    <t>Fencing contractor</t>
  </si>
  <si>
    <t>Volunteer or staff</t>
  </si>
  <si>
    <t>Restore Grounds in Campground</t>
  </si>
  <si>
    <t>Maybe 4 years left on old roof</t>
  </si>
  <si>
    <t>Replace Roof, Post</t>
  </si>
  <si>
    <t>Shelter repair</t>
  </si>
  <si>
    <t>Tables, grills, fire rings, surfaces, plants</t>
  </si>
  <si>
    <t>Farmers Market reliance on RR</t>
  </si>
  <si>
    <t>Paint, floor, RR Dividers, repairs</t>
  </si>
  <si>
    <t>URGENT Roof Leaking, caving in</t>
  </si>
  <si>
    <t>Timing/Urgency</t>
  </si>
  <si>
    <t>2 - 4 years</t>
  </si>
  <si>
    <t>12 months</t>
  </si>
  <si>
    <t>&gt;4 years</t>
  </si>
  <si>
    <t>Pursue with F&amp;W</t>
  </si>
  <si>
    <t>Clean, replace roof</t>
  </si>
  <si>
    <t>Improvement</t>
  </si>
  <si>
    <t>Improve floor in Salmon Shelter</t>
  </si>
  <si>
    <t>Replace signs on "Salmon Trail"</t>
  </si>
  <si>
    <t>Remove alders by playground</t>
  </si>
  <si>
    <t>Remove invasives along perimeter trail and in vacant area near BMX track and BB court</t>
  </si>
  <si>
    <t>Improve ADA access</t>
  </si>
  <si>
    <t>Install compacted crushed rock walkway surface between parking and selected areas at fields and shelters</t>
  </si>
  <si>
    <t>Improve signage on highway</t>
  </si>
  <si>
    <t>Install new signs on highway to improve access to park and campground</t>
  </si>
  <si>
    <t>Improve line of sight at Portage Shelter entrance to reduce risk of accidents</t>
  </si>
  <si>
    <t>Clear line of sight from entrance to bridge and from entrance to uphill curve east of drive</t>
  </si>
  <si>
    <t>Improve trail signage and install interpretive/historical interest signs</t>
  </si>
  <si>
    <t>Install information kiosk at Portage Shelter trailhead</t>
  </si>
  <si>
    <t>Improve connection between Lagoon and Isthmus trails</t>
  </si>
  <si>
    <t>Develop unimproved Loop Trail in Portage upland forest area to add interest</t>
  </si>
  <si>
    <t>Redesign and reconfigure Portage shelter area to improve parking and safety</t>
  </si>
  <si>
    <t>Install Portapot at south Istmus trailhead</t>
  </si>
  <si>
    <t>Provide "ADA access at trailheads</t>
  </si>
  <si>
    <t>Existing structure is impeding replenishment of beach and eel grass. Seek Partner</t>
  </si>
  <si>
    <t>Volunteer (Greg Graves)</t>
  </si>
  <si>
    <t>Being done by IIP volunteers Dennis Burk and Greg Graves</t>
  </si>
  <si>
    <t>Greg Graves - spring 2016</t>
  </si>
  <si>
    <t>Improvement or Repair?</t>
  </si>
  <si>
    <t>Completion Date</t>
  </si>
  <si>
    <t>New Trail Network with some bicycle only trails</t>
  </si>
  <si>
    <t>Enlarge Parking Lots</t>
  </si>
  <si>
    <t>Horse Trailer and car parking</t>
  </si>
  <si>
    <t xml:space="preserve">HJ Carrol Park </t>
  </si>
  <si>
    <t>Install new Bouldering Area</t>
  </si>
  <si>
    <t>Build Bank Fishing Trail</t>
  </si>
  <si>
    <t>Replace Day Use Toilet</t>
  </si>
  <si>
    <t>New Sign</t>
  </si>
  <si>
    <t>Replace Sign, the old one fell down</t>
  </si>
  <si>
    <t>To be done by donation</t>
  </si>
  <si>
    <t>Jane recruiting donors</t>
  </si>
  <si>
    <t>Replace Washington St fence with wrought iron fence</t>
  </si>
  <si>
    <t>Greg Graves volunteer</t>
  </si>
  <si>
    <t>Paint inside &amp; outside</t>
  </si>
  <si>
    <t>Volunteer - Greg Graves</t>
  </si>
  <si>
    <t>Part of DFW project</t>
  </si>
  <si>
    <t>Remove loose gravel, replace with compacted crushed basalt</t>
  </si>
  <si>
    <t>Replace, reconfigure parking and greenspace areas.</t>
  </si>
  <si>
    <t>Panel cleaned and painted, plexi-glass door repaired.</t>
  </si>
  <si>
    <t>In progress</t>
  </si>
  <si>
    <t>Clean and paint panel, repair plexi-glass cover, sand &amp; seal structural members, update and improve signage</t>
  </si>
  <si>
    <t>Recruit volunteers</t>
  </si>
  <si>
    <t>Boy scouts?</t>
  </si>
  <si>
    <t>Develop plan</t>
  </si>
  <si>
    <t>Develop brochure, place boxes on kiosks at Oak Bay</t>
  </si>
  <si>
    <t>Develop route and plan</t>
  </si>
  <si>
    <t>Contingent on DFW project</t>
  </si>
  <si>
    <t>Improve vegetation on slope between fields and perimeter trail</t>
  </si>
  <si>
    <t>HJ Carroll</t>
  </si>
  <si>
    <t>New Soccer Goals</t>
  </si>
  <si>
    <t>Full Sized</t>
  </si>
  <si>
    <t>4 New Goals</t>
  </si>
  <si>
    <t>Round Planters</t>
  </si>
  <si>
    <t xml:space="preserve">Reconfigure for ease of maintenance </t>
  </si>
  <si>
    <t>2 round-about style planters</t>
  </si>
  <si>
    <t>Scoreboard</t>
  </si>
  <si>
    <t>Replace posts at Upper CG</t>
  </si>
  <si>
    <t>Reconfigure use</t>
  </si>
  <si>
    <t>Caretakers Site Improvements</t>
  </si>
  <si>
    <t>Septic tank, electric, water, relocate</t>
  </si>
  <si>
    <t>Widen Exit Road</t>
  </si>
  <si>
    <t>Widen and reconfigure so one gate</t>
  </si>
  <si>
    <t>All Campgrounds</t>
  </si>
  <si>
    <t>New Iron Rangers</t>
  </si>
  <si>
    <t>Lockable, serviceable by volunteers</t>
  </si>
  <si>
    <t>North Beach Park</t>
  </si>
  <si>
    <t>Reconfigure</t>
  </si>
  <si>
    <t>Reconfigure for traffic calming and parking improvements</t>
  </si>
  <si>
    <t>Provide brochure at kiosks with description of nearby attractions/activities and directions to IIP trails</t>
  </si>
  <si>
    <t>Repair kiosk at Lower Oak Bay Campground</t>
  </si>
  <si>
    <t>Evaluate reconfiguration of entire area to improve safety and traffic flow</t>
  </si>
  <si>
    <t>Repair and Paint Toilet</t>
  </si>
  <si>
    <t>Clean Shelter, repair or replace roof</t>
  </si>
  <si>
    <t>Replace Quincy St Fence</t>
  </si>
  <si>
    <t>Replace Dock</t>
  </si>
  <si>
    <t>Stadium spalling repair</t>
  </si>
  <si>
    <t>Install Safety Light</t>
  </si>
  <si>
    <t>Repair and Paint Games Room/Rest Room</t>
  </si>
  <si>
    <t>Improve Paths</t>
  </si>
  <si>
    <t>Preserve Restroom</t>
  </si>
  <si>
    <t>Repair or Replace Day Use Toilet</t>
  </si>
  <si>
    <t>Repair Dugouts</t>
  </si>
  <si>
    <t>Repair and paint Pumphouse</t>
  </si>
  <si>
    <t>Repair and Paint Lower Toilet</t>
  </si>
  <si>
    <t>Repair Athletic Field irrigation</t>
  </si>
  <si>
    <t>Replace Playground fence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</si>
</sst>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"/>
    <numFmt numFmtId="166" formatCode="[$-409]mmmm\ d\,\ yyyy;@"/>
    <numFmt numFmtId="167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9" fontId="2" fillId="0" borderId="0" xfId="4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7" fontId="0" fillId="0" borderId="0" xfId="0" applyNumberForma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5" fillId="0" borderId="0" xfId="1" applyFont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6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167" fontId="9" fillId="0" borderId="3" xfId="0" applyNumberFormat="1" applyFont="1" applyFill="1" applyBorder="1" applyAlignment="1">
      <alignment vertical="center"/>
    </xf>
    <xf numFmtId="167" fontId="9" fillId="0" borderId="5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 wrapText="1"/>
    </xf>
    <xf numFmtId="167" fontId="9" fillId="0" borderId="6" xfId="0" applyNumberFormat="1" applyFont="1" applyFill="1" applyBorder="1" applyAlignment="1">
      <alignment vertical="center"/>
    </xf>
    <xf numFmtId="167" fontId="9" fillId="0" borderId="4" xfId="0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167" fontId="9" fillId="2" borderId="5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167" fontId="9" fillId="0" borderId="7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49" fontId="9" fillId="5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wrapText="1"/>
    </xf>
    <xf numFmtId="44" fontId="9" fillId="0" borderId="3" xfId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44" fontId="9" fillId="2" borderId="3" xfId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3" borderId="3" xfId="1" applyNumberFormat="1" applyFont="1" applyFill="1" applyBorder="1" applyAlignment="1">
      <alignment horizontal="right" vertical="center" wrapText="1"/>
    </xf>
    <xf numFmtId="44" fontId="9" fillId="3" borderId="3" xfId="1" applyFont="1" applyFill="1" applyBorder="1" applyAlignment="1">
      <alignment horizontal="left" vertical="center" wrapText="1"/>
    </xf>
    <xf numFmtId="17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7" fontId="9" fillId="0" borderId="3" xfId="0" applyNumberFormat="1" applyFont="1" applyFill="1" applyBorder="1" applyAlignment="1">
      <alignment horizontal="left" vertical="center"/>
    </xf>
    <xf numFmtId="167" fontId="9" fillId="0" borderId="3" xfId="0" applyNumberFormat="1" applyFont="1" applyFill="1" applyBorder="1" applyAlignment="1">
      <alignment horizontal="left" vertical="center" wrapText="1"/>
    </xf>
    <xf numFmtId="44" fontId="9" fillId="0" borderId="3" xfId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17" fontId="0" fillId="0" borderId="0" xfId="0" applyNumberFormat="1" applyFill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44" fontId="9" fillId="0" borderId="3" xfId="1" applyFont="1" applyFill="1" applyBorder="1" applyAlignment="1">
      <alignment vertical="center" wrapText="1"/>
    </xf>
    <xf numFmtId="167" fontId="9" fillId="0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167" fontId="10" fillId="0" borderId="4" xfId="0" applyNumberFormat="1" applyFont="1" applyFill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64" fontId="9" fillId="0" borderId="0" xfId="0" applyNumberFormat="1" applyFont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7" fontId="9" fillId="0" borderId="2" xfId="0" applyNumberFormat="1" applyFont="1" applyFill="1" applyBorder="1" applyAlignment="1">
      <alignment vertical="center"/>
    </xf>
    <xf numFmtId="44" fontId="9" fillId="0" borderId="1" xfId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7" fontId="9" fillId="0" borderId="0" xfId="0" applyNumberFormat="1" applyFont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center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6"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I124"/>
  <sheetViews>
    <sheetView tabSelected="1" zoomScale="120" zoomScaleNormal="120" workbookViewId="0">
      <pane xSplit="4" ySplit="7" topLeftCell="E58" activePane="bottomRight" state="frozen"/>
      <selection pane="topRight" activeCell="E1" sqref="E1"/>
      <selection pane="bottomLeft" activeCell="A8" sqref="A8"/>
      <selection pane="bottomRight" activeCell="A40" sqref="A40:XFD40"/>
    </sheetView>
  </sheetViews>
  <sheetFormatPr defaultColWidth="9.109375" defaultRowHeight="14.4" x14ac:dyDescent="0.3"/>
  <cols>
    <col min="1" max="1" width="16" style="29" customWidth="1"/>
    <col min="2" max="2" width="18.5546875" style="29" customWidth="1"/>
    <col min="3" max="3" width="19.6640625" style="29" customWidth="1"/>
    <col min="4" max="4" width="16.6640625" style="29" customWidth="1"/>
    <col min="5" max="12" width="11.5546875" style="3" customWidth="1"/>
    <col min="13" max="13" width="11.5546875" style="8" customWidth="1"/>
    <col min="14" max="18" width="11.5546875" style="21" customWidth="1"/>
    <col min="19" max="19" width="14.5546875" style="21" customWidth="1"/>
    <col min="20" max="20" width="19" style="21" customWidth="1"/>
    <col min="21" max="21" width="15.6640625" style="21" customWidth="1"/>
    <col min="22" max="22" width="18.33203125" style="21" customWidth="1"/>
    <col min="23" max="23" width="16.6640625" style="21" customWidth="1"/>
    <col min="24" max="24" width="15.6640625" style="21" customWidth="1"/>
    <col min="25" max="25" width="17.33203125" style="21" customWidth="1"/>
    <col min="26" max="26" width="17.44140625" style="21" customWidth="1"/>
    <col min="27" max="27" width="15.88671875" style="21" customWidth="1"/>
    <col min="28" max="28" width="19" style="21" customWidth="1"/>
    <col min="29" max="29" width="16" style="21" customWidth="1"/>
    <col min="30" max="30" width="11.6640625" style="21" customWidth="1"/>
    <col min="31" max="31" width="9.109375" style="16"/>
    <col min="32" max="32" width="34.88671875" style="2" customWidth="1"/>
    <col min="33" max="33" width="16.33203125" style="9" customWidth="1"/>
    <col min="34" max="34" width="13.33203125" style="9" customWidth="1"/>
    <col min="35" max="16384" width="9.109375" style="2"/>
  </cols>
  <sheetData>
    <row r="1" spans="1:35" ht="21" x14ac:dyDescent="0.3">
      <c r="A1" s="132" t="s">
        <v>103</v>
      </c>
      <c r="B1" s="132"/>
      <c r="C1" s="132"/>
      <c r="D1" s="132"/>
      <c r="E1" s="7"/>
      <c r="F1" s="7"/>
      <c r="G1" s="7"/>
      <c r="H1" s="7"/>
      <c r="I1" s="7"/>
      <c r="J1" s="7"/>
      <c r="K1" s="7"/>
      <c r="L1" s="7"/>
      <c r="M1" s="7"/>
      <c r="N1" s="22"/>
    </row>
    <row r="2" spans="1:35" x14ac:dyDescent="0.3">
      <c r="A2" s="27" t="s">
        <v>0</v>
      </c>
      <c r="B2" s="28">
        <v>42491</v>
      </c>
      <c r="C2" s="28"/>
      <c r="D2" s="30" t="s">
        <v>104</v>
      </c>
      <c r="E2" s="6">
        <f t="shared" ref="E2:M2" si="0">SUBTOTAL(9,E9:E90)</f>
        <v>44.4</v>
      </c>
      <c r="F2" s="6">
        <f t="shared" si="0"/>
        <v>64.900000000000006</v>
      </c>
      <c r="G2" s="6">
        <f t="shared" si="0"/>
        <v>456</v>
      </c>
      <c r="H2" s="6">
        <f t="shared" si="0"/>
        <v>71.5</v>
      </c>
      <c r="I2" s="6">
        <f t="shared" si="0"/>
        <v>34</v>
      </c>
      <c r="J2" s="6">
        <f t="shared" si="0"/>
        <v>0</v>
      </c>
      <c r="K2" s="6">
        <f t="shared" si="0"/>
        <v>55</v>
      </c>
      <c r="L2" s="6">
        <f t="shared" si="0"/>
        <v>0</v>
      </c>
      <c r="M2" s="13">
        <f t="shared" si="0"/>
        <v>673.8</v>
      </c>
      <c r="T2" s="131" t="s">
        <v>109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5" ht="15" hidden="1" thickBot="1" x14ac:dyDescent="0.35">
      <c r="A3" s="27"/>
      <c r="T3" s="128" t="s">
        <v>1</v>
      </c>
      <c r="U3" s="129"/>
      <c r="V3" s="129"/>
      <c r="W3" s="129"/>
      <c r="X3" s="129"/>
      <c r="Y3" s="130"/>
      <c r="Z3" s="128" t="s">
        <v>2</v>
      </c>
      <c r="AA3" s="129"/>
      <c r="AB3" s="129"/>
      <c r="AC3" s="129"/>
      <c r="AD3" s="130"/>
      <c r="AH3" s="2"/>
    </row>
    <row r="4" spans="1:35" hidden="1" x14ac:dyDescent="0.3">
      <c r="A4" s="27"/>
      <c r="N4" s="13"/>
      <c r="O4" s="5">
        <f>SUBTOTAL(9,O9:O90)</f>
        <v>0</v>
      </c>
      <c r="P4" s="5"/>
      <c r="Q4" s="5"/>
      <c r="R4" s="5"/>
      <c r="S4" s="26" t="s">
        <v>3</v>
      </c>
      <c r="T4" s="1">
        <v>0.4</v>
      </c>
      <c r="U4" s="1">
        <v>0.2</v>
      </c>
      <c r="V4" s="1">
        <v>0.2</v>
      </c>
      <c r="W4" s="1">
        <v>0.1</v>
      </c>
      <c r="X4" s="1">
        <v>0.1</v>
      </c>
      <c r="Y4" s="4"/>
      <c r="Z4" s="1">
        <v>0.5</v>
      </c>
      <c r="AA4" s="1">
        <v>0.2</v>
      </c>
      <c r="AB4" s="1">
        <v>0.2</v>
      </c>
      <c r="AC4" s="1">
        <v>0.1</v>
      </c>
      <c r="AH4" s="2"/>
    </row>
    <row r="5" spans="1:35" hidden="1" x14ac:dyDescent="0.3">
      <c r="A5" s="27"/>
      <c r="S5" s="26"/>
      <c r="T5" s="1"/>
      <c r="U5" s="1"/>
      <c r="V5" s="1"/>
      <c r="W5" s="1"/>
      <c r="X5" s="1"/>
      <c r="Y5" s="4"/>
      <c r="Z5" s="1"/>
      <c r="AA5" s="1"/>
      <c r="AB5" s="1"/>
      <c r="AC5" s="1"/>
      <c r="AH5" s="2"/>
    </row>
    <row r="6" spans="1:35" s="9" customFormat="1" ht="102.6" hidden="1" customHeight="1" x14ac:dyDescent="0.3">
      <c r="A6" s="31"/>
      <c r="B6" s="31"/>
      <c r="C6" s="31"/>
      <c r="D6" s="31"/>
      <c r="E6" s="127" t="s">
        <v>105</v>
      </c>
      <c r="F6" s="127"/>
      <c r="G6" s="127"/>
      <c r="H6" s="127"/>
      <c r="I6" s="127"/>
      <c r="J6" s="127"/>
      <c r="K6" s="127"/>
      <c r="L6" s="127"/>
      <c r="M6" s="12" t="s">
        <v>137</v>
      </c>
      <c r="N6" s="12"/>
      <c r="O6" s="11"/>
      <c r="P6" s="11"/>
      <c r="Q6" s="15" t="s">
        <v>192</v>
      </c>
      <c r="R6" s="15"/>
      <c r="S6" s="11"/>
      <c r="T6" s="10" t="s">
        <v>119</v>
      </c>
      <c r="U6" s="10" t="s">
        <v>129</v>
      </c>
      <c r="V6" s="10" t="s">
        <v>126</v>
      </c>
      <c r="W6" s="10" t="s">
        <v>127</v>
      </c>
      <c r="X6" s="10" t="s">
        <v>128</v>
      </c>
      <c r="Y6" s="11"/>
      <c r="Z6" s="10" t="s">
        <v>121</v>
      </c>
      <c r="AA6" s="10" t="s">
        <v>132</v>
      </c>
      <c r="AB6" s="10" t="s">
        <v>133</v>
      </c>
      <c r="AC6" s="11" t="s">
        <v>134</v>
      </c>
      <c r="AD6" s="11"/>
      <c r="AE6" s="17"/>
    </row>
    <row r="7" spans="1:35" ht="53.4" x14ac:dyDescent="0.3">
      <c r="A7" s="72" t="s">
        <v>4</v>
      </c>
      <c r="B7" s="74" t="s">
        <v>108</v>
      </c>
      <c r="C7" s="74" t="s">
        <v>142</v>
      </c>
      <c r="D7" s="72" t="s">
        <v>10</v>
      </c>
      <c r="E7" s="76">
        <v>2015</v>
      </c>
      <c r="F7" s="76">
        <v>2016</v>
      </c>
      <c r="G7" s="76">
        <v>2017</v>
      </c>
      <c r="H7" s="76">
        <v>2018</v>
      </c>
      <c r="I7" s="76">
        <v>2019</v>
      </c>
      <c r="J7" s="76">
        <v>2020</v>
      </c>
      <c r="K7" s="77" t="s">
        <v>8</v>
      </c>
      <c r="L7" s="79" t="s">
        <v>9</v>
      </c>
      <c r="M7" s="80" t="s">
        <v>136</v>
      </c>
      <c r="N7" s="80" t="s">
        <v>189</v>
      </c>
      <c r="O7" s="80" t="s">
        <v>135</v>
      </c>
      <c r="P7" s="80" t="s">
        <v>141</v>
      </c>
      <c r="Q7" s="80" t="s">
        <v>140</v>
      </c>
      <c r="R7" s="80" t="s">
        <v>5</v>
      </c>
      <c r="S7" s="80" t="s">
        <v>6</v>
      </c>
      <c r="T7" s="82" t="s">
        <v>122</v>
      </c>
      <c r="U7" s="82" t="s">
        <v>123</v>
      </c>
      <c r="V7" s="82" t="s">
        <v>124</v>
      </c>
      <c r="W7" s="82" t="s">
        <v>207</v>
      </c>
      <c r="X7" s="82" t="s">
        <v>125</v>
      </c>
      <c r="Y7" s="82" t="s">
        <v>106</v>
      </c>
      <c r="Z7" s="82" t="s">
        <v>130</v>
      </c>
      <c r="AA7" s="82" t="s">
        <v>131</v>
      </c>
      <c r="AB7" s="82" t="s">
        <v>118</v>
      </c>
      <c r="AC7" s="82" t="s">
        <v>120</v>
      </c>
      <c r="AD7" s="82" t="s">
        <v>107</v>
      </c>
      <c r="AE7" s="83" t="s">
        <v>7</v>
      </c>
      <c r="AF7" s="84" t="s">
        <v>139</v>
      </c>
      <c r="AG7" s="11" t="s">
        <v>246</v>
      </c>
      <c r="AH7" s="11" t="s">
        <v>274</v>
      </c>
      <c r="AI7" s="54" t="s">
        <v>275</v>
      </c>
    </row>
    <row r="8" spans="1:35" s="3" customFormat="1" ht="24" hidden="1" x14ac:dyDescent="0.3">
      <c r="A8" s="33" t="s">
        <v>18</v>
      </c>
      <c r="B8" s="34" t="s">
        <v>241</v>
      </c>
      <c r="C8" s="34" t="s">
        <v>239</v>
      </c>
      <c r="D8" s="34" t="s">
        <v>240</v>
      </c>
      <c r="E8" s="35">
        <v>0.5</v>
      </c>
      <c r="F8" s="35"/>
      <c r="G8" s="35"/>
      <c r="H8" s="35"/>
      <c r="I8" s="35"/>
      <c r="J8" s="35"/>
      <c r="K8" s="35"/>
      <c r="L8" s="35">
        <v>45</v>
      </c>
      <c r="M8" s="57">
        <v>0.5</v>
      </c>
      <c r="N8" s="57" t="s">
        <v>190</v>
      </c>
      <c r="O8" s="58"/>
      <c r="P8" s="58" t="s">
        <v>191</v>
      </c>
      <c r="Q8" s="58" t="s">
        <v>190</v>
      </c>
      <c r="R8" s="58"/>
      <c r="S8" s="50"/>
      <c r="T8" s="50">
        <v>9</v>
      </c>
      <c r="U8" s="50">
        <v>3</v>
      </c>
      <c r="V8" s="50">
        <v>9</v>
      </c>
      <c r="W8" s="50">
        <v>3</v>
      </c>
      <c r="X8" s="50">
        <v>3</v>
      </c>
      <c r="Y8" s="50">
        <f t="shared" ref="Y8:Y39" si="1" xml:space="preserve"> SUMPRODUCT(T8:X8,T$4:X$4)</f>
        <v>6.6</v>
      </c>
      <c r="Z8" s="50">
        <v>1</v>
      </c>
      <c r="AA8" s="50">
        <v>1</v>
      </c>
      <c r="AB8" s="50">
        <v>3</v>
      </c>
      <c r="AC8" s="50">
        <v>1</v>
      </c>
      <c r="AD8" s="50">
        <f t="shared" ref="AD8:AD39" si="2" xml:space="preserve"> SUMPRODUCT(Z8:AC8,Z$4:AC$4)</f>
        <v>1.4000000000000001</v>
      </c>
      <c r="AE8" s="51">
        <f t="shared" ref="AE8:AE39" si="3">IF(AD8&gt;0,Y8/AD8,0)</f>
        <v>4.7142857142857135</v>
      </c>
      <c r="AF8" s="55"/>
      <c r="AG8" s="52" t="s">
        <v>247</v>
      </c>
      <c r="AH8" s="53" t="s">
        <v>44</v>
      </c>
      <c r="AI8" s="2"/>
    </row>
    <row r="9" spans="1:35" ht="72" x14ac:dyDescent="0.3">
      <c r="A9" s="34" t="s">
        <v>69</v>
      </c>
      <c r="B9" s="18" t="s">
        <v>325</v>
      </c>
      <c r="C9" s="18" t="s">
        <v>290</v>
      </c>
      <c r="D9" s="34" t="s">
        <v>296</v>
      </c>
      <c r="E9" s="56"/>
      <c r="F9" s="56"/>
      <c r="G9" s="56"/>
      <c r="H9" s="56"/>
      <c r="I9" s="56"/>
      <c r="J9" s="56"/>
      <c r="K9" s="56"/>
      <c r="L9" s="78"/>
      <c r="M9" s="56"/>
      <c r="N9" s="56"/>
      <c r="O9" s="56"/>
      <c r="P9" s="56"/>
      <c r="Q9" s="56"/>
      <c r="R9" s="56"/>
      <c r="S9" s="56" t="s">
        <v>295</v>
      </c>
      <c r="T9" s="56">
        <v>9</v>
      </c>
      <c r="U9" s="56">
        <v>3</v>
      </c>
      <c r="V9" s="56">
        <v>1</v>
      </c>
      <c r="W9" s="56">
        <v>1</v>
      </c>
      <c r="X9" s="56">
        <v>1</v>
      </c>
      <c r="Y9" s="50">
        <f t="shared" si="1"/>
        <v>4.5999999999999996</v>
      </c>
      <c r="Z9" s="56">
        <v>1</v>
      </c>
      <c r="AA9" s="56">
        <v>1</v>
      </c>
      <c r="AB9" s="56">
        <v>1</v>
      </c>
      <c r="AC9" s="56">
        <v>1</v>
      </c>
      <c r="AD9" s="50">
        <f t="shared" si="2"/>
        <v>0.99999999999999989</v>
      </c>
      <c r="AE9" s="51">
        <f t="shared" si="3"/>
        <v>4.6000000000000005</v>
      </c>
      <c r="AF9" s="92" t="s">
        <v>294</v>
      </c>
      <c r="AG9" s="52" t="s">
        <v>248</v>
      </c>
      <c r="AH9" s="53" t="s">
        <v>44</v>
      </c>
    </row>
    <row r="10" spans="1:35" ht="24" hidden="1" x14ac:dyDescent="0.3">
      <c r="A10" s="34" t="s">
        <v>95</v>
      </c>
      <c r="B10" s="18" t="s">
        <v>197</v>
      </c>
      <c r="C10" s="18"/>
      <c r="D10" s="20" t="s">
        <v>198</v>
      </c>
      <c r="E10" s="35"/>
      <c r="F10" s="35"/>
      <c r="G10" s="35"/>
      <c r="H10" s="35">
        <v>4</v>
      </c>
      <c r="I10" s="35"/>
      <c r="J10" s="35"/>
      <c r="K10" s="35"/>
      <c r="L10" s="36"/>
      <c r="M10" s="90">
        <f>SUM(E10:L10)</f>
        <v>4</v>
      </c>
      <c r="N10" s="90" t="s">
        <v>190</v>
      </c>
      <c r="O10" s="91"/>
      <c r="P10" s="91" t="s">
        <v>190</v>
      </c>
      <c r="Q10" s="91"/>
      <c r="R10" s="91"/>
      <c r="S10" s="92" t="s">
        <v>295</v>
      </c>
      <c r="T10" s="92">
        <v>3</v>
      </c>
      <c r="U10" s="92">
        <v>9</v>
      </c>
      <c r="V10" s="92">
        <v>9</v>
      </c>
      <c r="W10" s="92">
        <v>1</v>
      </c>
      <c r="X10" s="92">
        <v>3</v>
      </c>
      <c r="Y10" s="92">
        <f t="shared" si="1"/>
        <v>5.1999999999999993</v>
      </c>
      <c r="Z10" s="92">
        <v>1</v>
      </c>
      <c r="AA10" s="92">
        <v>3</v>
      </c>
      <c r="AB10" s="92">
        <v>1</v>
      </c>
      <c r="AC10" s="92">
        <v>1</v>
      </c>
      <c r="AD10" s="92">
        <f t="shared" si="2"/>
        <v>1.4000000000000001</v>
      </c>
      <c r="AE10" s="93">
        <f t="shared" si="3"/>
        <v>3.7142857142857135</v>
      </c>
      <c r="AF10" s="92" t="s">
        <v>210</v>
      </c>
      <c r="AG10" s="95" t="s">
        <v>247</v>
      </c>
      <c r="AH10" s="68" t="s">
        <v>252</v>
      </c>
      <c r="AI10" s="96"/>
    </row>
    <row r="11" spans="1:35" ht="36" hidden="1" x14ac:dyDescent="0.3">
      <c r="A11" s="33" t="s">
        <v>18</v>
      </c>
      <c r="B11" s="18" t="s">
        <v>206</v>
      </c>
      <c r="C11" s="18"/>
      <c r="D11" s="20" t="s">
        <v>205</v>
      </c>
      <c r="E11" s="35"/>
      <c r="F11" s="35"/>
      <c r="G11" s="35"/>
      <c r="H11" s="35">
        <v>6</v>
      </c>
      <c r="I11" s="35"/>
      <c r="J11" s="35"/>
      <c r="K11" s="35"/>
      <c r="L11" s="36"/>
      <c r="M11" s="57">
        <v>4</v>
      </c>
      <c r="N11" s="57" t="s">
        <v>190</v>
      </c>
      <c r="O11" s="58"/>
      <c r="P11" s="58" t="s">
        <v>190</v>
      </c>
      <c r="Q11" s="58" t="s">
        <v>191</v>
      </c>
      <c r="R11" s="58"/>
      <c r="S11" s="50"/>
      <c r="T11" s="50">
        <v>9</v>
      </c>
      <c r="U11" s="50">
        <v>3</v>
      </c>
      <c r="V11" s="50">
        <v>1</v>
      </c>
      <c r="W11" s="50">
        <v>1</v>
      </c>
      <c r="X11" s="50">
        <v>3</v>
      </c>
      <c r="Y11" s="50">
        <f t="shared" si="1"/>
        <v>4.8</v>
      </c>
      <c r="Z11" s="50">
        <v>1</v>
      </c>
      <c r="AA11" s="50">
        <v>1</v>
      </c>
      <c r="AB11" s="50">
        <v>3</v>
      </c>
      <c r="AC11" s="50">
        <v>1</v>
      </c>
      <c r="AD11" s="50">
        <f t="shared" si="2"/>
        <v>1.4000000000000001</v>
      </c>
      <c r="AE11" s="51">
        <f t="shared" si="3"/>
        <v>3.4285714285714279</v>
      </c>
      <c r="AF11" s="55"/>
      <c r="AG11" s="52" t="s">
        <v>247</v>
      </c>
      <c r="AH11" s="53" t="s">
        <v>252</v>
      </c>
    </row>
    <row r="12" spans="1:35" ht="24" x14ac:dyDescent="0.3">
      <c r="A12" s="33" t="s">
        <v>18</v>
      </c>
      <c r="B12" s="18" t="s">
        <v>283</v>
      </c>
      <c r="C12" s="18" t="s">
        <v>284</v>
      </c>
      <c r="D12" s="20"/>
      <c r="E12" s="35"/>
      <c r="F12" s="35"/>
      <c r="G12" s="35"/>
      <c r="H12" s="35"/>
      <c r="I12" s="35"/>
      <c r="J12" s="35"/>
      <c r="K12" s="35"/>
      <c r="L12" s="36"/>
      <c r="M12" s="57"/>
      <c r="N12" s="57"/>
      <c r="O12" s="58"/>
      <c r="P12" s="58"/>
      <c r="Q12" s="58"/>
      <c r="R12" s="58"/>
      <c r="S12" s="50"/>
      <c r="T12" s="50">
        <v>9</v>
      </c>
      <c r="U12" s="50">
        <v>3</v>
      </c>
      <c r="V12" s="50">
        <v>1</v>
      </c>
      <c r="W12" s="50">
        <v>1</v>
      </c>
      <c r="X12" s="50">
        <v>1</v>
      </c>
      <c r="Y12" s="50">
        <f t="shared" si="1"/>
        <v>4.5999999999999996</v>
      </c>
      <c r="Z12" s="50">
        <v>1</v>
      </c>
      <c r="AA12" s="50">
        <v>1</v>
      </c>
      <c r="AB12" s="50">
        <v>3</v>
      </c>
      <c r="AC12" s="50">
        <v>1</v>
      </c>
      <c r="AD12" s="50">
        <f t="shared" si="2"/>
        <v>1.4000000000000001</v>
      </c>
      <c r="AE12" s="51">
        <f t="shared" si="3"/>
        <v>3.2857142857142851</v>
      </c>
      <c r="AF12" s="55"/>
      <c r="AG12" s="52" t="s">
        <v>248</v>
      </c>
      <c r="AH12" s="53"/>
    </row>
    <row r="13" spans="1:35" ht="24" x14ac:dyDescent="0.3">
      <c r="A13" s="34" t="s">
        <v>86</v>
      </c>
      <c r="B13" s="18" t="s">
        <v>12</v>
      </c>
      <c r="C13" s="18" t="s">
        <v>245</v>
      </c>
      <c r="D13" s="20" t="s">
        <v>212</v>
      </c>
      <c r="E13" s="35">
        <v>12</v>
      </c>
      <c r="F13" s="35"/>
      <c r="G13" s="35"/>
      <c r="H13" s="35"/>
      <c r="I13" s="35"/>
      <c r="J13" s="35"/>
      <c r="K13" s="35"/>
      <c r="L13" s="36"/>
      <c r="M13" s="90">
        <f>SUM(E13:L13)</f>
        <v>12</v>
      </c>
      <c r="N13" s="90" t="s">
        <v>190</v>
      </c>
      <c r="O13" s="92"/>
      <c r="P13" s="92"/>
      <c r="Q13" s="92" t="s">
        <v>190</v>
      </c>
      <c r="R13" s="92"/>
      <c r="S13" s="92"/>
      <c r="T13" s="92">
        <v>9</v>
      </c>
      <c r="U13" s="92">
        <v>1</v>
      </c>
      <c r="V13" s="92">
        <v>1</v>
      </c>
      <c r="W13" s="92">
        <v>1</v>
      </c>
      <c r="X13" s="92">
        <v>3</v>
      </c>
      <c r="Y13" s="92">
        <f t="shared" si="1"/>
        <v>4.3999999999999995</v>
      </c>
      <c r="Z13" s="92">
        <v>1</v>
      </c>
      <c r="AA13" s="92">
        <v>1</v>
      </c>
      <c r="AB13" s="92">
        <v>3</v>
      </c>
      <c r="AC13" s="92">
        <v>1</v>
      </c>
      <c r="AD13" s="92">
        <f t="shared" si="2"/>
        <v>1.4000000000000001</v>
      </c>
      <c r="AE13" s="93">
        <f t="shared" si="3"/>
        <v>3.1428571428571423</v>
      </c>
      <c r="AF13" s="92" t="s">
        <v>213</v>
      </c>
      <c r="AG13" s="95" t="s">
        <v>248</v>
      </c>
      <c r="AH13" s="68" t="s">
        <v>44</v>
      </c>
      <c r="AI13" s="96"/>
    </row>
    <row r="14" spans="1:35" hidden="1" x14ac:dyDescent="0.3">
      <c r="A14" s="34" t="s">
        <v>81</v>
      </c>
      <c r="B14" s="18" t="s">
        <v>281</v>
      </c>
      <c r="C14" s="18" t="s">
        <v>291</v>
      </c>
      <c r="D14" s="20"/>
      <c r="E14" s="35"/>
      <c r="F14" s="35"/>
      <c r="G14" s="35"/>
      <c r="H14" s="35"/>
      <c r="I14" s="35"/>
      <c r="J14" s="35"/>
      <c r="K14" s="35"/>
      <c r="L14" s="36"/>
      <c r="M14" s="90"/>
      <c r="N14" s="90"/>
      <c r="O14" s="91"/>
      <c r="P14" s="91"/>
      <c r="Q14" s="91"/>
      <c r="R14" s="91"/>
      <c r="S14" s="92"/>
      <c r="T14" s="92">
        <v>3</v>
      </c>
      <c r="U14" s="92">
        <v>9</v>
      </c>
      <c r="V14" s="92">
        <v>3</v>
      </c>
      <c r="W14" s="92">
        <v>1</v>
      </c>
      <c r="X14" s="92">
        <v>3</v>
      </c>
      <c r="Y14" s="50">
        <f t="shared" si="1"/>
        <v>4</v>
      </c>
      <c r="Z14" s="92">
        <v>1</v>
      </c>
      <c r="AA14" s="92">
        <v>3</v>
      </c>
      <c r="AB14" s="92">
        <v>1</v>
      </c>
      <c r="AC14" s="92">
        <v>1</v>
      </c>
      <c r="AD14" s="50">
        <f t="shared" si="2"/>
        <v>1.4000000000000001</v>
      </c>
      <c r="AE14" s="51">
        <f t="shared" si="3"/>
        <v>2.8571428571428568</v>
      </c>
      <c r="AF14" s="92" t="s">
        <v>302</v>
      </c>
      <c r="AG14" s="95" t="s">
        <v>247</v>
      </c>
      <c r="AH14" s="68"/>
      <c r="AI14" s="96"/>
    </row>
    <row r="15" spans="1:35" ht="24" x14ac:dyDescent="0.3">
      <c r="A15" s="32" t="s">
        <v>45</v>
      </c>
      <c r="B15" s="18" t="s">
        <v>327</v>
      </c>
      <c r="C15" s="18" t="s">
        <v>237</v>
      </c>
      <c r="D15" s="20" t="s">
        <v>39</v>
      </c>
      <c r="E15" s="35"/>
      <c r="F15" s="35">
        <v>0.5</v>
      </c>
      <c r="G15" s="35"/>
      <c r="H15" s="35"/>
      <c r="I15" s="35"/>
      <c r="J15" s="35"/>
      <c r="K15" s="35"/>
      <c r="L15" s="36"/>
      <c r="M15" s="57">
        <f>SUM(E15:L15)</f>
        <v>0.5</v>
      </c>
      <c r="N15" s="57" t="s">
        <v>191</v>
      </c>
      <c r="O15" s="58"/>
      <c r="P15" s="58"/>
      <c r="Q15" s="58" t="s">
        <v>190</v>
      </c>
      <c r="R15" s="58"/>
      <c r="S15" s="50"/>
      <c r="T15" s="50">
        <v>9</v>
      </c>
      <c r="U15" s="50">
        <v>1</v>
      </c>
      <c r="V15" s="50">
        <v>1</v>
      </c>
      <c r="W15" s="50">
        <v>1</v>
      </c>
      <c r="X15" s="50">
        <v>3</v>
      </c>
      <c r="Y15" s="50">
        <f t="shared" si="1"/>
        <v>4.3999999999999995</v>
      </c>
      <c r="Z15" s="50">
        <v>1</v>
      </c>
      <c r="AA15" s="50">
        <v>1</v>
      </c>
      <c r="AB15" s="50">
        <v>3</v>
      </c>
      <c r="AC15" s="50">
        <v>3</v>
      </c>
      <c r="AD15" s="50">
        <f t="shared" si="2"/>
        <v>1.6</v>
      </c>
      <c r="AE15" s="51">
        <f t="shared" si="3"/>
        <v>2.7499999999999996</v>
      </c>
      <c r="AF15" s="55" t="s">
        <v>297</v>
      </c>
      <c r="AG15" s="52" t="s">
        <v>248</v>
      </c>
      <c r="AH15" s="53" t="s">
        <v>44</v>
      </c>
    </row>
    <row r="16" spans="1:35" ht="24" hidden="1" x14ac:dyDescent="0.3">
      <c r="A16" s="32" t="s">
        <v>73</v>
      </c>
      <c r="B16" s="18" t="s">
        <v>55</v>
      </c>
      <c r="C16" s="18" t="s">
        <v>178</v>
      </c>
      <c r="D16" s="20" t="s">
        <v>56</v>
      </c>
      <c r="E16" s="35"/>
      <c r="F16" s="35"/>
      <c r="G16" s="35">
        <v>4</v>
      </c>
      <c r="H16" s="35"/>
      <c r="I16" s="35"/>
      <c r="J16" s="35"/>
      <c r="K16" s="35"/>
      <c r="L16" s="36"/>
      <c r="M16" s="57">
        <f>SUM(E16:L16)</f>
        <v>4</v>
      </c>
      <c r="N16" s="57" t="s">
        <v>190</v>
      </c>
      <c r="O16" s="58"/>
      <c r="P16" s="58"/>
      <c r="Q16" s="58"/>
      <c r="R16" s="58"/>
      <c r="S16" s="50"/>
      <c r="T16" s="50">
        <v>1</v>
      </c>
      <c r="U16" s="50">
        <v>9</v>
      </c>
      <c r="V16" s="50">
        <v>9</v>
      </c>
      <c r="W16" s="50">
        <v>3</v>
      </c>
      <c r="X16" s="50">
        <v>3</v>
      </c>
      <c r="Y16" s="50">
        <f t="shared" si="1"/>
        <v>4.5999999999999996</v>
      </c>
      <c r="Z16" s="50">
        <v>1</v>
      </c>
      <c r="AA16" s="50">
        <v>3</v>
      </c>
      <c r="AB16" s="50">
        <v>3</v>
      </c>
      <c r="AC16" s="50">
        <v>1</v>
      </c>
      <c r="AD16" s="50">
        <f t="shared" si="2"/>
        <v>1.8000000000000003</v>
      </c>
      <c r="AE16" s="51">
        <f t="shared" si="3"/>
        <v>2.5555555555555549</v>
      </c>
      <c r="AF16" s="55"/>
      <c r="AG16" s="52" t="s">
        <v>247</v>
      </c>
      <c r="AH16" s="53" t="s">
        <v>252</v>
      </c>
    </row>
    <row r="17" spans="1:35" ht="24" x14ac:dyDescent="0.3">
      <c r="A17" s="32" t="s">
        <v>69</v>
      </c>
      <c r="B17" s="18" t="s">
        <v>339</v>
      </c>
      <c r="C17" s="18" t="s">
        <v>288</v>
      </c>
      <c r="D17" s="20" t="s">
        <v>289</v>
      </c>
      <c r="E17" s="35">
        <v>0.1</v>
      </c>
      <c r="F17" s="35"/>
      <c r="G17" s="35"/>
      <c r="H17" s="35"/>
      <c r="I17" s="35"/>
      <c r="J17" s="35"/>
      <c r="K17" s="35"/>
      <c r="L17" s="36"/>
      <c r="M17" s="57">
        <f>SUM(E17:L17)</f>
        <v>0.1</v>
      </c>
      <c r="N17" s="57" t="s">
        <v>191</v>
      </c>
      <c r="O17" s="58"/>
      <c r="P17" s="58"/>
      <c r="Q17" s="58" t="s">
        <v>190</v>
      </c>
      <c r="R17" s="58"/>
      <c r="S17" s="50"/>
      <c r="T17" s="50">
        <v>9</v>
      </c>
      <c r="U17" s="50">
        <v>1</v>
      </c>
      <c r="V17" s="50">
        <v>3</v>
      </c>
      <c r="W17" s="50">
        <v>1</v>
      </c>
      <c r="X17" s="50">
        <v>1</v>
      </c>
      <c r="Y17" s="50">
        <f t="shared" si="1"/>
        <v>4.5999999999999996</v>
      </c>
      <c r="Z17" s="50">
        <v>1</v>
      </c>
      <c r="AA17" s="50">
        <v>3</v>
      </c>
      <c r="AB17" s="50">
        <v>3</v>
      </c>
      <c r="AC17" s="50">
        <v>1</v>
      </c>
      <c r="AD17" s="50">
        <f t="shared" si="2"/>
        <v>1.8000000000000003</v>
      </c>
      <c r="AE17" s="51">
        <f t="shared" si="3"/>
        <v>2.5555555555555549</v>
      </c>
      <c r="AF17" s="55" t="s">
        <v>273</v>
      </c>
      <c r="AG17" s="52" t="s">
        <v>248</v>
      </c>
      <c r="AH17" s="53" t="s">
        <v>44</v>
      </c>
    </row>
    <row r="18" spans="1:35" ht="24" x14ac:dyDescent="0.3">
      <c r="A18" s="34" t="s">
        <v>279</v>
      </c>
      <c r="B18" s="18" t="s">
        <v>280</v>
      </c>
      <c r="C18" s="18"/>
      <c r="D18" s="34"/>
      <c r="E18" s="85"/>
      <c r="F18" s="85"/>
      <c r="G18" s="85"/>
      <c r="H18" s="85"/>
      <c r="I18" s="85"/>
      <c r="J18" s="85"/>
      <c r="K18" s="85"/>
      <c r="L18" s="106"/>
      <c r="M18" s="85"/>
      <c r="N18" s="85"/>
      <c r="O18" s="85"/>
      <c r="P18" s="85"/>
      <c r="Q18" s="85"/>
      <c r="R18" s="85"/>
      <c r="S18" s="85"/>
      <c r="T18" s="85">
        <v>1</v>
      </c>
      <c r="U18" s="85">
        <v>9</v>
      </c>
      <c r="V18" s="85">
        <v>3</v>
      </c>
      <c r="W18" s="85">
        <v>1</v>
      </c>
      <c r="X18" s="85">
        <v>1</v>
      </c>
      <c r="Y18" s="50">
        <f t="shared" si="1"/>
        <v>3.0000000000000004</v>
      </c>
      <c r="Z18" s="85">
        <v>1</v>
      </c>
      <c r="AA18" s="85">
        <v>1</v>
      </c>
      <c r="AB18" s="85">
        <v>1</v>
      </c>
      <c r="AC18" s="85">
        <v>3</v>
      </c>
      <c r="AD18" s="50">
        <f t="shared" si="2"/>
        <v>1.2</v>
      </c>
      <c r="AE18" s="51">
        <f t="shared" si="3"/>
        <v>2.5000000000000004</v>
      </c>
      <c r="AF18" s="86" t="s">
        <v>285</v>
      </c>
      <c r="AG18" s="95" t="s">
        <v>248</v>
      </c>
      <c r="AH18" s="68" t="s">
        <v>252</v>
      </c>
      <c r="AI18" s="96"/>
    </row>
    <row r="19" spans="1:35" ht="24" hidden="1" x14ac:dyDescent="0.3">
      <c r="A19" s="34" t="s">
        <v>59</v>
      </c>
      <c r="B19" s="18" t="s">
        <v>52</v>
      </c>
      <c r="C19" s="18" t="s">
        <v>220</v>
      </c>
      <c r="D19" s="20" t="s">
        <v>152</v>
      </c>
      <c r="E19" s="35"/>
      <c r="F19" s="35"/>
      <c r="G19" s="35">
        <v>3.5</v>
      </c>
      <c r="H19" s="35"/>
      <c r="I19" s="35"/>
      <c r="J19" s="35">
        <v>5</v>
      </c>
      <c r="K19" s="35"/>
      <c r="L19" s="36"/>
      <c r="M19" s="90">
        <f>SUM(E19:L19)</f>
        <v>8.5</v>
      </c>
      <c r="N19" s="90" t="s">
        <v>190</v>
      </c>
      <c r="O19" s="91"/>
      <c r="P19" s="91"/>
      <c r="Q19" s="91"/>
      <c r="R19" s="91"/>
      <c r="S19" s="92"/>
      <c r="T19" s="92">
        <v>9</v>
      </c>
      <c r="U19" s="92">
        <v>9</v>
      </c>
      <c r="V19" s="92">
        <v>3</v>
      </c>
      <c r="W19" s="92">
        <v>1</v>
      </c>
      <c r="X19" s="92">
        <v>3</v>
      </c>
      <c r="Y19" s="92">
        <f t="shared" si="1"/>
        <v>6.3999999999999995</v>
      </c>
      <c r="Z19" s="92">
        <v>1</v>
      </c>
      <c r="AA19" s="92">
        <v>3</v>
      </c>
      <c r="AB19" s="92">
        <v>3</v>
      </c>
      <c r="AC19" s="92">
        <v>9</v>
      </c>
      <c r="AD19" s="92">
        <f t="shared" si="2"/>
        <v>2.6</v>
      </c>
      <c r="AE19" s="93">
        <f t="shared" si="3"/>
        <v>2.4615384615384612</v>
      </c>
      <c r="AF19" s="92" t="s">
        <v>219</v>
      </c>
      <c r="AG19" s="95" t="s">
        <v>247</v>
      </c>
      <c r="AH19" s="68" t="s">
        <v>44</v>
      </c>
      <c r="AI19" s="96"/>
    </row>
    <row r="20" spans="1:35" s="53" customFormat="1" ht="24" x14ac:dyDescent="0.3">
      <c r="A20" s="32" t="s">
        <v>77</v>
      </c>
      <c r="B20" s="18" t="s">
        <v>328</v>
      </c>
      <c r="C20" s="18"/>
      <c r="D20" s="20" t="s">
        <v>251</v>
      </c>
      <c r="E20" s="35"/>
      <c r="F20" s="35">
        <v>12</v>
      </c>
      <c r="G20" s="37"/>
      <c r="H20" s="35"/>
      <c r="I20" s="35"/>
      <c r="J20" s="35"/>
      <c r="K20" s="35"/>
      <c r="L20" s="36"/>
      <c r="M20" s="57">
        <f>SUM(E20:L20)</f>
        <v>12</v>
      </c>
      <c r="N20" s="57" t="s">
        <v>191</v>
      </c>
      <c r="O20" s="58"/>
      <c r="P20" s="58"/>
      <c r="Q20" s="58"/>
      <c r="R20" s="58"/>
      <c r="S20" s="50"/>
      <c r="T20" s="50">
        <v>9</v>
      </c>
      <c r="U20" s="50">
        <v>1</v>
      </c>
      <c r="V20" s="50">
        <v>1</v>
      </c>
      <c r="W20" s="50">
        <v>1</v>
      </c>
      <c r="X20" s="50">
        <v>3</v>
      </c>
      <c r="Y20" s="50">
        <f t="shared" si="1"/>
        <v>4.3999999999999995</v>
      </c>
      <c r="Z20" s="50">
        <v>1</v>
      </c>
      <c r="AA20" s="50">
        <v>3</v>
      </c>
      <c r="AB20" s="50">
        <v>3</v>
      </c>
      <c r="AC20" s="50">
        <v>1</v>
      </c>
      <c r="AD20" s="50">
        <f t="shared" si="2"/>
        <v>1.8000000000000003</v>
      </c>
      <c r="AE20" s="51">
        <f t="shared" si="3"/>
        <v>2.4444444444444438</v>
      </c>
      <c r="AF20" s="55" t="s">
        <v>297</v>
      </c>
      <c r="AG20" s="52" t="s">
        <v>248</v>
      </c>
      <c r="AH20" s="53" t="s">
        <v>44</v>
      </c>
      <c r="AI20" s="2"/>
    </row>
    <row r="21" spans="1:35" ht="24" hidden="1" x14ac:dyDescent="0.3">
      <c r="A21" s="33" t="s">
        <v>18</v>
      </c>
      <c r="B21" s="18" t="s">
        <v>12</v>
      </c>
      <c r="C21" s="18" t="s">
        <v>223</v>
      </c>
      <c r="D21" s="18" t="s">
        <v>224</v>
      </c>
      <c r="E21" s="35"/>
      <c r="F21" s="35"/>
      <c r="G21" s="35"/>
      <c r="H21" s="35"/>
      <c r="I21" s="35"/>
      <c r="J21" s="35"/>
      <c r="K21" s="35"/>
      <c r="L21" s="36"/>
      <c r="M21" s="57">
        <v>45</v>
      </c>
      <c r="N21" s="57"/>
      <c r="O21" s="58"/>
      <c r="P21" s="58"/>
      <c r="Q21" s="58"/>
      <c r="R21" s="58"/>
      <c r="S21" s="50"/>
      <c r="T21" s="50">
        <v>9</v>
      </c>
      <c r="U21" s="50">
        <v>3</v>
      </c>
      <c r="V21" s="50">
        <v>9</v>
      </c>
      <c r="W21" s="50">
        <v>3</v>
      </c>
      <c r="X21" s="50">
        <v>3</v>
      </c>
      <c r="Y21" s="50">
        <f t="shared" si="1"/>
        <v>6.6</v>
      </c>
      <c r="Z21" s="50">
        <v>3</v>
      </c>
      <c r="AA21" s="50">
        <v>3</v>
      </c>
      <c r="AB21" s="50">
        <v>3</v>
      </c>
      <c r="AC21" s="50">
        <v>1</v>
      </c>
      <c r="AD21" s="50">
        <f t="shared" si="2"/>
        <v>2.8000000000000003</v>
      </c>
      <c r="AE21" s="51">
        <f t="shared" si="3"/>
        <v>2.3571428571428568</v>
      </c>
      <c r="AF21" s="55"/>
      <c r="AG21" s="52" t="s">
        <v>249</v>
      </c>
      <c r="AH21" s="53" t="s">
        <v>44</v>
      </c>
    </row>
    <row r="22" spans="1:35" s="96" customFormat="1" x14ac:dyDescent="0.3">
      <c r="A22" s="33" t="s">
        <v>28</v>
      </c>
      <c r="B22" s="18" t="s">
        <v>329</v>
      </c>
      <c r="C22" s="18" t="s">
        <v>215</v>
      </c>
      <c r="D22" s="20" t="s">
        <v>16</v>
      </c>
      <c r="E22" s="35"/>
      <c r="F22" s="35"/>
      <c r="G22" s="35"/>
      <c r="H22" s="35"/>
      <c r="I22" s="35"/>
      <c r="J22" s="35"/>
      <c r="K22" s="35"/>
      <c r="L22" s="36"/>
      <c r="M22" s="90">
        <f>SUM(E22:L22)</f>
        <v>0</v>
      </c>
      <c r="N22" s="90" t="s">
        <v>191</v>
      </c>
      <c r="O22" s="91"/>
      <c r="P22" s="91"/>
      <c r="Q22" s="91" t="s">
        <v>190</v>
      </c>
      <c r="R22" s="91"/>
      <c r="S22" s="92"/>
      <c r="T22" s="92">
        <v>9</v>
      </c>
      <c r="U22" s="92">
        <v>1</v>
      </c>
      <c r="V22" s="92">
        <v>1</v>
      </c>
      <c r="W22" s="92">
        <v>1</v>
      </c>
      <c r="X22" s="92">
        <v>3</v>
      </c>
      <c r="Y22" s="92">
        <f t="shared" si="1"/>
        <v>4.3999999999999995</v>
      </c>
      <c r="Z22" s="92">
        <v>3</v>
      </c>
      <c r="AA22" s="92">
        <v>1</v>
      </c>
      <c r="AB22" s="92">
        <v>1</v>
      </c>
      <c r="AC22" s="92">
        <v>1</v>
      </c>
      <c r="AD22" s="92">
        <f t="shared" si="2"/>
        <v>2</v>
      </c>
      <c r="AE22" s="93">
        <f t="shared" si="3"/>
        <v>2.1999999999999997</v>
      </c>
      <c r="AF22" s="92" t="s">
        <v>214</v>
      </c>
      <c r="AG22" s="95" t="s">
        <v>248</v>
      </c>
      <c r="AH22" s="68" t="s">
        <v>44</v>
      </c>
    </row>
    <row r="23" spans="1:35" ht="24" hidden="1" x14ac:dyDescent="0.3">
      <c r="A23" s="34" t="s">
        <v>81</v>
      </c>
      <c r="B23" s="18" t="s">
        <v>238</v>
      </c>
      <c r="C23" s="18" t="s">
        <v>229</v>
      </c>
      <c r="D23" s="98"/>
      <c r="E23" s="94"/>
      <c r="F23" s="94"/>
      <c r="G23" s="94"/>
      <c r="H23" s="94"/>
      <c r="I23" s="94"/>
      <c r="J23" s="94"/>
      <c r="K23" s="94"/>
      <c r="L23" s="99"/>
      <c r="M23" s="100">
        <f>SUM(E23:L23)</f>
        <v>0</v>
      </c>
      <c r="N23" s="92" t="s">
        <v>191</v>
      </c>
      <c r="O23" s="92"/>
      <c r="P23" s="92"/>
      <c r="Q23" s="92" t="s">
        <v>190</v>
      </c>
      <c r="R23" s="92"/>
      <c r="S23" s="92" t="s">
        <v>194</v>
      </c>
      <c r="T23" s="92">
        <v>3</v>
      </c>
      <c r="U23" s="92">
        <v>3</v>
      </c>
      <c r="V23" s="92">
        <v>3</v>
      </c>
      <c r="W23" s="92">
        <v>3</v>
      </c>
      <c r="X23" s="92">
        <v>3</v>
      </c>
      <c r="Y23" s="92">
        <f t="shared" si="1"/>
        <v>3</v>
      </c>
      <c r="Z23" s="92">
        <v>1</v>
      </c>
      <c r="AA23" s="92">
        <v>1</v>
      </c>
      <c r="AB23" s="92">
        <v>3</v>
      </c>
      <c r="AC23" s="92">
        <v>1</v>
      </c>
      <c r="AD23" s="92">
        <f t="shared" si="2"/>
        <v>1.4000000000000001</v>
      </c>
      <c r="AE23" s="93">
        <f t="shared" si="3"/>
        <v>2.1428571428571428</v>
      </c>
      <c r="AF23" s="94"/>
      <c r="AG23" s="95" t="s">
        <v>194</v>
      </c>
      <c r="AH23" s="95" t="s">
        <v>44</v>
      </c>
      <c r="AI23" s="68"/>
    </row>
    <row r="24" spans="1:35" ht="24" x14ac:dyDescent="0.3">
      <c r="A24" s="32" t="s">
        <v>89</v>
      </c>
      <c r="B24" s="18" t="s">
        <v>341</v>
      </c>
      <c r="C24" s="18" t="s">
        <v>225</v>
      </c>
      <c r="D24" s="20" t="s">
        <v>228</v>
      </c>
      <c r="E24" s="35"/>
      <c r="F24" s="35">
        <v>4</v>
      </c>
      <c r="G24" s="35"/>
      <c r="H24" s="35"/>
      <c r="I24" s="35"/>
      <c r="J24" s="35"/>
      <c r="K24" s="35"/>
      <c r="L24" s="36"/>
      <c r="M24" s="57">
        <f>SUM(E24:L24)</f>
        <v>4</v>
      </c>
      <c r="N24" s="57" t="s">
        <v>190</v>
      </c>
      <c r="O24" s="58"/>
      <c r="P24" s="58"/>
      <c r="Q24" s="58"/>
      <c r="R24" s="58"/>
      <c r="S24" s="50"/>
      <c r="T24" s="50">
        <v>9</v>
      </c>
      <c r="U24" s="50">
        <v>3</v>
      </c>
      <c r="V24" s="50">
        <v>1</v>
      </c>
      <c r="W24" s="50">
        <v>1</v>
      </c>
      <c r="X24" s="50">
        <v>9</v>
      </c>
      <c r="Y24" s="50">
        <f t="shared" si="1"/>
        <v>5.4</v>
      </c>
      <c r="Z24" s="50">
        <v>3</v>
      </c>
      <c r="AA24" s="50">
        <v>1</v>
      </c>
      <c r="AB24" s="50">
        <v>3</v>
      </c>
      <c r="AC24" s="50">
        <v>3</v>
      </c>
      <c r="AD24" s="50">
        <f t="shared" si="2"/>
        <v>2.5999999999999996</v>
      </c>
      <c r="AE24" s="51">
        <f t="shared" si="3"/>
        <v>2.0769230769230775</v>
      </c>
      <c r="AF24" s="55" t="s">
        <v>297</v>
      </c>
      <c r="AG24" s="52" t="s">
        <v>248</v>
      </c>
      <c r="AH24" s="53" t="s">
        <v>44</v>
      </c>
    </row>
    <row r="25" spans="1:35" s="96" customFormat="1" ht="48" x14ac:dyDescent="0.3">
      <c r="A25" s="34" t="s">
        <v>59</v>
      </c>
      <c r="B25" s="18" t="s">
        <v>253</v>
      </c>
      <c r="C25" s="18"/>
      <c r="D25" s="34" t="s">
        <v>292</v>
      </c>
      <c r="E25" s="56"/>
      <c r="F25" s="56"/>
      <c r="G25" s="56"/>
      <c r="H25" s="56"/>
      <c r="I25" s="56"/>
      <c r="J25" s="56"/>
      <c r="K25" s="56"/>
      <c r="L25" s="78"/>
      <c r="M25" s="56"/>
      <c r="N25" s="56"/>
      <c r="O25" s="56"/>
      <c r="P25" s="56"/>
      <c r="Q25" s="56" t="s">
        <v>190</v>
      </c>
      <c r="R25" s="56"/>
      <c r="S25" s="56"/>
      <c r="T25" s="56">
        <v>3</v>
      </c>
      <c r="U25" s="56">
        <v>9</v>
      </c>
      <c r="V25" s="56">
        <v>3</v>
      </c>
      <c r="W25" s="56">
        <v>1</v>
      </c>
      <c r="X25" s="56">
        <v>3</v>
      </c>
      <c r="Y25" s="50">
        <f t="shared" si="1"/>
        <v>4</v>
      </c>
      <c r="Z25" s="56">
        <v>3</v>
      </c>
      <c r="AA25" s="56">
        <v>1</v>
      </c>
      <c r="AB25" s="56">
        <v>1</v>
      </c>
      <c r="AC25" s="56">
        <v>1</v>
      </c>
      <c r="AD25" s="50">
        <f t="shared" si="2"/>
        <v>2</v>
      </c>
      <c r="AE25" s="51">
        <f t="shared" si="3"/>
        <v>2</v>
      </c>
      <c r="AF25" s="34" t="s">
        <v>271</v>
      </c>
      <c r="AG25" s="52" t="s">
        <v>248</v>
      </c>
      <c r="AH25" s="53" t="s">
        <v>252</v>
      </c>
      <c r="AI25" s="2"/>
    </row>
    <row r="26" spans="1:35" ht="72" hidden="1" x14ac:dyDescent="0.3">
      <c r="A26" s="34" t="s">
        <v>59</v>
      </c>
      <c r="B26" s="18" t="s">
        <v>257</v>
      </c>
      <c r="C26" s="18"/>
      <c r="D26" s="34" t="s">
        <v>258</v>
      </c>
      <c r="E26" s="56"/>
      <c r="F26" s="56"/>
      <c r="G26" s="56"/>
      <c r="H26" s="56"/>
      <c r="I26" s="56"/>
      <c r="J26" s="56"/>
      <c r="K26" s="56"/>
      <c r="L26" s="78"/>
      <c r="M26" s="56"/>
      <c r="N26" s="56"/>
      <c r="O26" s="56"/>
      <c r="P26" s="56"/>
      <c r="Q26" s="56" t="s">
        <v>190</v>
      </c>
      <c r="R26" s="56"/>
      <c r="S26" s="56"/>
      <c r="T26" s="56">
        <v>1</v>
      </c>
      <c r="U26" s="56">
        <v>9</v>
      </c>
      <c r="V26" s="56">
        <v>9</v>
      </c>
      <c r="W26" s="56">
        <v>3</v>
      </c>
      <c r="X26" s="56">
        <v>3</v>
      </c>
      <c r="Y26" s="50">
        <f t="shared" si="1"/>
        <v>4.5999999999999996</v>
      </c>
      <c r="Z26" s="56">
        <v>3</v>
      </c>
      <c r="AA26" s="56">
        <v>1</v>
      </c>
      <c r="AB26" s="56">
        <v>3</v>
      </c>
      <c r="AC26" s="56">
        <v>1</v>
      </c>
      <c r="AD26" s="50">
        <f t="shared" si="2"/>
        <v>2.4</v>
      </c>
      <c r="AE26" s="51">
        <f t="shared" si="3"/>
        <v>1.9166666666666665</v>
      </c>
      <c r="AF26" s="34" t="s">
        <v>299</v>
      </c>
      <c r="AG26" s="52" t="s">
        <v>247</v>
      </c>
      <c r="AH26" s="53" t="s">
        <v>252</v>
      </c>
    </row>
    <row r="27" spans="1:35" s="96" customFormat="1" x14ac:dyDescent="0.3">
      <c r="A27" s="34" t="s">
        <v>81</v>
      </c>
      <c r="B27" s="18" t="s">
        <v>330</v>
      </c>
      <c r="C27" s="18" t="s">
        <v>225</v>
      </c>
      <c r="D27" s="20" t="s">
        <v>16</v>
      </c>
      <c r="E27" s="35"/>
      <c r="F27" s="35">
        <v>26</v>
      </c>
      <c r="G27" s="35"/>
      <c r="H27" s="35"/>
      <c r="I27" s="35"/>
      <c r="J27" s="35"/>
      <c r="K27" s="35"/>
      <c r="L27" s="36"/>
      <c r="M27" s="90">
        <f>SUM(E27:L27)</f>
        <v>26</v>
      </c>
      <c r="N27" s="90" t="s">
        <v>190</v>
      </c>
      <c r="O27" s="91"/>
      <c r="P27" s="91"/>
      <c r="Q27" s="91"/>
      <c r="R27" s="91"/>
      <c r="S27" s="92"/>
      <c r="T27" s="92">
        <v>9</v>
      </c>
      <c r="U27" s="92">
        <v>1</v>
      </c>
      <c r="V27" s="92">
        <v>3</v>
      </c>
      <c r="W27" s="92">
        <v>3</v>
      </c>
      <c r="X27" s="92">
        <v>9</v>
      </c>
      <c r="Y27" s="92">
        <f t="shared" si="1"/>
        <v>5.6000000000000005</v>
      </c>
      <c r="Z27" s="92">
        <v>3</v>
      </c>
      <c r="AA27" s="92">
        <v>3</v>
      </c>
      <c r="AB27" s="92">
        <v>3</v>
      </c>
      <c r="AC27" s="92">
        <v>3</v>
      </c>
      <c r="AD27" s="92">
        <f t="shared" si="2"/>
        <v>3</v>
      </c>
      <c r="AE27" s="93">
        <f t="shared" si="3"/>
        <v>1.8666666666666669</v>
      </c>
      <c r="AF27" s="92" t="s">
        <v>250</v>
      </c>
      <c r="AG27" s="95" t="s">
        <v>248</v>
      </c>
      <c r="AH27" s="68" t="s">
        <v>44</v>
      </c>
    </row>
    <row r="28" spans="1:35" ht="36" hidden="1" x14ac:dyDescent="0.3">
      <c r="A28" s="32" t="s">
        <v>38</v>
      </c>
      <c r="B28" s="18" t="s">
        <v>170</v>
      </c>
      <c r="C28" s="18" t="s">
        <v>226</v>
      </c>
      <c r="D28" s="20" t="s">
        <v>293</v>
      </c>
      <c r="E28" s="35"/>
      <c r="F28" s="35"/>
      <c r="G28" s="35"/>
      <c r="H28" s="35"/>
      <c r="I28" s="35"/>
      <c r="J28" s="35"/>
      <c r="K28" s="35">
        <v>75</v>
      </c>
      <c r="L28" s="36"/>
      <c r="M28" s="57">
        <f>SUM(E28:L28)</f>
        <v>75</v>
      </c>
      <c r="N28" s="57" t="s">
        <v>190</v>
      </c>
      <c r="O28" s="58"/>
      <c r="P28" s="58"/>
      <c r="Q28" s="58"/>
      <c r="R28" s="58"/>
      <c r="S28" s="50"/>
      <c r="T28" s="50">
        <v>9</v>
      </c>
      <c r="U28" s="50">
        <v>3</v>
      </c>
      <c r="V28" s="50">
        <v>3</v>
      </c>
      <c r="W28" s="50">
        <v>1</v>
      </c>
      <c r="X28" s="50">
        <v>3</v>
      </c>
      <c r="Y28" s="50">
        <f t="shared" si="1"/>
        <v>5.2</v>
      </c>
      <c r="Z28" s="50">
        <v>3</v>
      </c>
      <c r="AA28" s="50">
        <v>3</v>
      </c>
      <c r="AB28" s="50">
        <v>3</v>
      </c>
      <c r="AC28" s="50">
        <v>1</v>
      </c>
      <c r="AD28" s="50">
        <f t="shared" si="2"/>
        <v>2.8000000000000003</v>
      </c>
      <c r="AE28" s="51">
        <f t="shared" si="3"/>
        <v>1.857142857142857</v>
      </c>
      <c r="AF28" s="34" t="s">
        <v>326</v>
      </c>
      <c r="AG28" s="52" t="s">
        <v>247</v>
      </c>
      <c r="AH28" s="53" t="s">
        <v>252</v>
      </c>
    </row>
    <row r="29" spans="1:35" ht="24" x14ac:dyDescent="0.3">
      <c r="A29" s="34" t="s">
        <v>59</v>
      </c>
      <c r="B29" s="18" t="s">
        <v>254</v>
      </c>
      <c r="C29" s="18"/>
      <c r="D29" s="34"/>
      <c r="E29" s="56"/>
      <c r="F29" s="56"/>
      <c r="G29" s="56"/>
      <c r="H29" s="56"/>
      <c r="I29" s="56"/>
      <c r="J29" s="56"/>
      <c r="K29" s="56"/>
      <c r="L29" s="78"/>
      <c r="M29" s="56"/>
      <c r="N29" s="56"/>
      <c r="O29" s="56"/>
      <c r="P29" s="56"/>
      <c r="Q29" s="56"/>
      <c r="R29" s="56"/>
      <c r="S29" s="56"/>
      <c r="T29" s="56">
        <v>3</v>
      </c>
      <c r="U29" s="56">
        <v>1</v>
      </c>
      <c r="V29" s="56">
        <v>1</v>
      </c>
      <c r="W29" s="56">
        <v>1</v>
      </c>
      <c r="X29" s="56">
        <v>1</v>
      </c>
      <c r="Y29" s="50">
        <f t="shared" si="1"/>
        <v>1.8000000000000003</v>
      </c>
      <c r="Z29" s="56">
        <v>1</v>
      </c>
      <c r="AA29" s="56">
        <v>1</v>
      </c>
      <c r="AB29" s="56">
        <v>1</v>
      </c>
      <c r="AC29" s="56">
        <v>1</v>
      </c>
      <c r="AD29" s="50">
        <f t="shared" si="2"/>
        <v>0.99999999999999989</v>
      </c>
      <c r="AE29" s="51">
        <f t="shared" si="3"/>
        <v>1.8000000000000005</v>
      </c>
      <c r="AF29" s="34" t="s">
        <v>298</v>
      </c>
      <c r="AG29" s="52" t="s">
        <v>248</v>
      </c>
      <c r="AH29" s="53" t="s">
        <v>44</v>
      </c>
    </row>
    <row r="30" spans="1:35" s="96" customFormat="1" ht="36" hidden="1" x14ac:dyDescent="0.3">
      <c r="A30" s="34" t="s">
        <v>38</v>
      </c>
      <c r="B30" s="18" t="s">
        <v>264</v>
      </c>
      <c r="C30" s="18"/>
      <c r="D30" s="34"/>
      <c r="E30" s="56"/>
      <c r="F30" s="56"/>
      <c r="G30" s="56"/>
      <c r="H30" s="56"/>
      <c r="I30" s="56"/>
      <c r="J30" s="56"/>
      <c r="K30" s="56"/>
      <c r="L30" s="78"/>
      <c r="M30" s="56"/>
      <c r="N30" s="56"/>
      <c r="O30" s="56"/>
      <c r="P30" s="56"/>
      <c r="Q30" s="56"/>
      <c r="R30" s="56"/>
      <c r="S30" s="56"/>
      <c r="T30" s="56">
        <v>1</v>
      </c>
      <c r="U30" s="56">
        <v>3</v>
      </c>
      <c r="V30" s="56">
        <v>3</v>
      </c>
      <c r="W30" s="56">
        <v>1</v>
      </c>
      <c r="X30" s="56">
        <v>1</v>
      </c>
      <c r="Y30" s="50">
        <f t="shared" si="1"/>
        <v>1.8000000000000003</v>
      </c>
      <c r="Z30" s="56">
        <v>1</v>
      </c>
      <c r="AA30" s="56">
        <v>1</v>
      </c>
      <c r="AB30" s="56">
        <v>1</v>
      </c>
      <c r="AC30" s="56">
        <v>1</v>
      </c>
      <c r="AD30" s="50">
        <f t="shared" si="2"/>
        <v>0.99999999999999989</v>
      </c>
      <c r="AE30" s="51">
        <f t="shared" si="3"/>
        <v>1.8000000000000005</v>
      </c>
      <c r="AF30" s="34"/>
      <c r="AG30" s="52" t="s">
        <v>247</v>
      </c>
      <c r="AH30" s="53" t="s">
        <v>252</v>
      </c>
      <c r="AI30" s="2"/>
    </row>
    <row r="31" spans="1:35" ht="48" hidden="1" x14ac:dyDescent="0.3">
      <c r="A31" s="34" t="s">
        <v>38</v>
      </c>
      <c r="B31" s="18" t="s">
        <v>266</v>
      </c>
      <c r="C31" s="18"/>
      <c r="D31" s="34"/>
      <c r="E31" s="56"/>
      <c r="F31" s="56"/>
      <c r="G31" s="56"/>
      <c r="H31" s="56"/>
      <c r="I31" s="56"/>
      <c r="J31" s="56"/>
      <c r="K31" s="56"/>
      <c r="L31" s="78"/>
      <c r="M31" s="56"/>
      <c r="N31" s="56"/>
      <c r="O31" s="56"/>
      <c r="P31" s="56"/>
      <c r="Q31" s="56"/>
      <c r="R31" s="56"/>
      <c r="S31" s="56"/>
      <c r="T31" s="56">
        <v>1</v>
      </c>
      <c r="U31" s="56">
        <v>3</v>
      </c>
      <c r="V31" s="56">
        <v>3</v>
      </c>
      <c r="W31" s="56">
        <v>1</v>
      </c>
      <c r="X31" s="56">
        <v>1</v>
      </c>
      <c r="Y31" s="50">
        <f t="shared" si="1"/>
        <v>1.8000000000000003</v>
      </c>
      <c r="Z31" s="56">
        <v>1</v>
      </c>
      <c r="AA31" s="56">
        <v>1</v>
      </c>
      <c r="AB31" s="56">
        <v>1</v>
      </c>
      <c r="AC31" s="56">
        <v>1</v>
      </c>
      <c r="AD31" s="50">
        <f t="shared" si="2"/>
        <v>0.99999999999999989</v>
      </c>
      <c r="AE31" s="51">
        <f t="shared" si="3"/>
        <v>1.8000000000000005</v>
      </c>
      <c r="AF31" s="34" t="s">
        <v>301</v>
      </c>
      <c r="AG31" s="52" t="s">
        <v>247</v>
      </c>
      <c r="AH31" s="53" t="s">
        <v>252</v>
      </c>
    </row>
    <row r="32" spans="1:35" s="96" customFormat="1" x14ac:dyDescent="0.3">
      <c r="A32" s="33" t="s">
        <v>28</v>
      </c>
      <c r="B32" s="18" t="s">
        <v>331</v>
      </c>
      <c r="C32" s="18"/>
      <c r="D32" s="20" t="s">
        <v>167</v>
      </c>
      <c r="E32" s="35"/>
      <c r="F32" s="35"/>
      <c r="G32" s="35">
        <v>50</v>
      </c>
      <c r="H32" s="35"/>
      <c r="I32" s="35"/>
      <c r="J32" s="35"/>
      <c r="K32" s="35"/>
      <c r="L32" s="36"/>
      <c r="M32" s="57">
        <f>SUM(E32:L32)</f>
        <v>50</v>
      </c>
      <c r="N32" s="57" t="s">
        <v>190</v>
      </c>
      <c r="O32" s="58"/>
      <c r="P32" s="58"/>
      <c r="Q32" s="58"/>
      <c r="R32" s="58"/>
      <c r="S32" s="50"/>
      <c r="T32" s="50">
        <v>9</v>
      </c>
      <c r="U32" s="50">
        <v>1</v>
      </c>
      <c r="V32" s="50">
        <v>3</v>
      </c>
      <c r="W32" s="50">
        <v>3</v>
      </c>
      <c r="X32" s="50">
        <v>3</v>
      </c>
      <c r="Y32" s="50">
        <f t="shared" si="1"/>
        <v>5</v>
      </c>
      <c r="Z32" s="50">
        <v>3</v>
      </c>
      <c r="AA32" s="50">
        <v>3</v>
      </c>
      <c r="AB32" s="50">
        <v>3</v>
      </c>
      <c r="AC32" s="50">
        <v>1</v>
      </c>
      <c r="AD32" s="50">
        <f t="shared" si="2"/>
        <v>2.8000000000000003</v>
      </c>
      <c r="AE32" s="51">
        <f t="shared" si="3"/>
        <v>1.7857142857142856</v>
      </c>
      <c r="AF32" s="34"/>
      <c r="AG32" s="52" t="s">
        <v>248</v>
      </c>
      <c r="AH32" s="53" t="s">
        <v>44</v>
      </c>
      <c r="AI32" s="2"/>
    </row>
    <row r="33" spans="1:35" ht="24" hidden="1" x14ac:dyDescent="0.3">
      <c r="A33" s="45" t="s">
        <v>102</v>
      </c>
      <c r="B33" s="46" t="s">
        <v>98</v>
      </c>
      <c r="C33" s="46" t="s">
        <v>188</v>
      </c>
      <c r="D33" s="47" t="s">
        <v>99</v>
      </c>
      <c r="E33" s="35"/>
      <c r="F33" s="35">
        <v>0</v>
      </c>
      <c r="G33" s="35"/>
      <c r="H33" s="35"/>
      <c r="I33" s="35"/>
      <c r="J33" s="35"/>
      <c r="K33" s="35"/>
      <c r="L33" s="36"/>
      <c r="M33" s="57">
        <f>SUM(E33:L33)</f>
        <v>0</v>
      </c>
      <c r="N33" s="57" t="s">
        <v>190</v>
      </c>
      <c r="O33" s="58"/>
      <c r="P33" s="58"/>
      <c r="Q33" s="58"/>
      <c r="R33" s="58"/>
      <c r="S33" s="50"/>
      <c r="T33" s="50">
        <v>1</v>
      </c>
      <c r="U33" s="50">
        <v>9</v>
      </c>
      <c r="V33" s="50">
        <v>9</v>
      </c>
      <c r="W33" s="50">
        <v>3</v>
      </c>
      <c r="X33" s="50">
        <v>3</v>
      </c>
      <c r="Y33" s="50">
        <f t="shared" si="1"/>
        <v>4.5999999999999996</v>
      </c>
      <c r="Z33" s="50">
        <v>1</v>
      </c>
      <c r="AA33" s="50">
        <v>9</v>
      </c>
      <c r="AB33" s="50">
        <v>1</v>
      </c>
      <c r="AC33" s="50">
        <v>1</v>
      </c>
      <c r="AD33" s="50">
        <f t="shared" si="2"/>
        <v>2.6</v>
      </c>
      <c r="AE33" s="59">
        <f t="shared" si="3"/>
        <v>1.7692307692307689</v>
      </c>
      <c r="AF33" s="60" t="s">
        <v>195</v>
      </c>
      <c r="AG33" s="61" t="s">
        <v>249</v>
      </c>
      <c r="AH33" s="53" t="s">
        <v>252</v>
      </c>
    </row>
    <row r="34" spans="1:35" ht="24" x14ac:dyDescent="0.3">
      <c r="A34" s="32" t="s">
        <v>89</v>
      </c>
      <c r="B34" s="18" t="s">
        <v>333</v>
      </c>
      <c r="C34" s="18" t="s">
        <v>243</v>
      </c>
      <c r="D34" s="34" t="s">
        <v>244</v>
      </c>
      <c r="E34" s="35"/>
      <c r="F34" s="35">
        <v>12</v>
      </c>
      <c r="G34" s="35"/>
      <c r="H34" s="35"/>
      <c r="I34" s="35"/>
      <c r="J34" s="35"/>
      <c r="K34" s="35"/>
      <c r="L34" s="36"/>
      <c r="M34" s="57">
        <f>SUM(E34:L34)</f>
        <v>12</v>
      </c>
      <c r="N34" s="57" t="s">
        <v>191</v>
      </c>
      <c r="O34" s="50"/>
      <c r="P34" s="50"/>
      <c r="Q34" s="50"/>
      <c r="R34" s="50"/>
      <c r="S34" s="50"/>
      <c r="T34" s="50">
        <v>3</v>
      </c>
      <c r="U34" s="50">
        <v>3</v>
      </c>
      <c r="V34" s="50">
        <v>1</v>
      </c>
      <c r="W34" s="50">
        <v>1</v>
      </c>
      <c r="X34" s="50">
        <v>3</v>
      </c>
      <c r="Y34" s="50">
        <f t="shared" si="1"/>
        <v>2.4000000000000004</v>
      </c>
      <c r="Z34" s="50">
        <v>1</v>
      </c>
      <c r="AA34" s="50">
        <v>1</v>
      </c>
      <c r="AB34" s="50">
        <v>3</v>
      </c>
      <c r="AC34" s="50">
        <v>1</v>
      </c>
      <c r="AD34" s="50">
        <f t="shared" si="2"/>
        <v>1.4000000000000001</v>
      </c>
      <c r="AE34" s="51">
        <f t="shared" si="3"/>
        <v>1.7142857142857144</v>
      </c>
      <c r="AF34" s="55" t="s">
        <v>297</v>
      </c>
      <c r="AG34" s="52" t="s">
        <v>248</v>
      </c>
      <c r="AH34" s="53" t="s">
        <v>44</v>
      </c>
    </row>
    <row r="35" spans="1:35" ht="48" hidden="1" x14ac:dyDescent="0.3">
      <c r="A35" s="34" t="s">
        <v>59</v>
      </c>
      <c r="B35" s="18" t="s">
        <v>256</v>
      </c>
      <c r="C35" s="18"/>
      <c r="D35" s="34"/>
      <c r="E35" s="56"/>
      <c r="F35" s="107"/>
      <c r="G35" s="56"/>
      <c r="H35" s="56"/>
      <c r="I35" s="56"/>
      <c r="J35" s="108"/>
      <c r="K35" s="56"/>
      <c r="L35" s="78"/>
      <c r="M35" s="56"/>
      <c r="N35" s="56"/>
      <c r="O35" s="56"/>
      <c r="P35" s="56"/>
      <c r="Q35" s="56" t="s">
        <v>190</v>
      </c>
      <c r="R35" s="56"/>
      <c r="S35" s="56"/>
      <c r="T35" s="56">
        <v>3</v>
      </c>
      <c r="U35" s="56">
        <v>3</v>
      </c>
      <c r="V35" s="56">
        <v>1</v>
      </c>
      <c r="W35" s="56">
        <v>1</v>
      </c>
      <c r="X35" s="56">
        <v>3</v>
      </c>
      <c r="Y35" s="50">
        <f t="shared" si="1"/>
        <v>2.4000000000000004</v>
      </c>
      <c r="Z35" s="56">
        <v>1</v>
      </c>
      <c r="AA35" s="56">
        <v>1</v>
      </c>
      <c r="AB35" s="56">
        <v>3</v>
      </c>
      <c r="AC35" s="56">
        <v>1</v>
      </c>
      <c r="AD35" s="50">
        <f t="shared" si="2"/>
        <v>1.4000000000000001</v>
      </c>
      <c r="AE35" s="51">
        <f t="shared" si="3"/>
        <v>1.7142857142857144</v>
      </c>
      <c r="AF35" s="55" t="s">
        <v>297</v>
      </c>
      <c r="AG35" s="52" t="s">
        <v>247</v>
      </c>
      <c r="AH35" s="53" t="s">
        <v>44</v>
      </c>
    </row>
    <row r="36" spans="1:35" ht="24" x14ac:dyDescent="0.3">
      <c r="A36" s="32" t="s">
        <v>86</v>
      </c>
      <c r="B36" s="18" t="s">
        <v>332</v>
      </c>
      <c r="C36" s="18" t="s">
        <v>159</v>
      </c>
      <c r="D36" s="20"/>
      <c r="E36" s="35">
        <v>0.3</v>
      </c>
      <c r="F36" s="39"/>
      <c r="G36" s="35">
        <v>1.5</v>
      </c>
      <c r="H36" s="35"/>
      <c r="I36" s="35"/>
      <c r="J36" s="40"/>
      <c r="K36" s="35"/>
      <c r="L36" s="36"/>
      <c r="M36" s="57">
        <f>SUM(E36:L36)</f>
        <v>1.8</v>
      </c>
      <c r="N36" s="57" t="s">
        <v>191</v>
      </c>
      <c r="O36" s="50"/>
      <c r="P36" s="50"/>
      <c r="Q36" s="50"/>
      <c r="R36" s="50"/>
      <c r="S36" s="50"/>
      <c r="T36" s="50">
        <v>1</v>
      </c>
      <c r="U36" s="50">
        <v>3</v>
      </c>
      <c r="V36" s="50">
        <v>1</v>
      </c>
      <c r="W36" s="50">
        <v>1</v>
      </c>
      <c r="X36" s="50">
        <v>3</v>
      </c>
      <c r="Y36" s="50">
        <f t="shared" si="1"/>
        <v>1.6</v>
      </c>
      <c r="Z36" s="50">
        <v>1</v>
      </c>
      <c r="AA36" s="50">
        <v>1</v>
      </c>
      <c r="AB36" s="50">
        <v>1</v>
      </c>
      <c r="AC36" s="50">
        <v>1</v>
      </c>
      <c r="AD36" s="50">
        <f t="shared" si="2"/>
        <v>0.99999999999999989</v>
      </c>
      <c r="AE36" s="51">
        <f t="shared" si="3"/>
        <v>1.6000000000000003</v>
      </c>
      <c r="AF36" s="55"/>
      <c r="AG36" s="52" t="s">
        <v>248</v>
      </c>
      <c r="AH36" s="53" t="s">
        <v>252</v>
      </c>
    </row>
    <row r="37" spans="1:35" ht="24" x14ac:dyDescent="0.3">
      <c r="A37" s="34" t="s">
        <v>59</v>
      </c>
      <c r="B37" s="18" t="s">
        <v>255</v>
      </c>
      <c r="C37" s="18"/>
      <c r="D37" s="34"/>
      <c r="E37" s="56"/>
      <c r="F37" s="107"/>
      <c r="G37" s="56"/>
      <c r="H37" s="56"/>
      <c r="I37" s="56"/>
      <c r="J37" s="108"/>
      <c r="K37" s="56"/>
      <c r="L37" s="78"/>
      <c r="M37" s="56"/>
      <c r="N37" s="56"/>
      <c r="O37" s="56"/>
      <c r="P37" s="56"/>
      <c r="Q37" s="56" t="s">
        <v>190</v>
      </c>
      <c r="R37" s="56"/>
      <c r="S37" s="56"/>
      <c r="T37" s="56">
        <v>3</v>
      </c>
      <c r="U37" s="56">
        <v>3</v>
      </c>
      <c r="V37" s="56">
        <v>1</v>
      </c>
      <c r="W37" s="56">
        <v>1</v>
      </c>
      <c r="X37" s="56">
        <v>1</v>
      </c>
      <c r="Y37" s="50">
        <f t="shared" si="1"/>
        <v>2.2000000000000006</v>
      </c>
      <c r="Z37" s="56">
        <v>1</v>
      </c>
      <c r="AA37" s="56">
        <v>1</v>
      </c>
      <c r="AB37" s="56">
        <v>3</v>
      </c>
      <c r="AC37" s="56">
        <v>1</v>
      </c>
      <c r="AD37" s="50">
        <f t="shared" si="2"/>
        <v>1.4000000000000001</v>
      </c>
      <c r="AE37" s="51">
        <f t="shared" si="3"/>
        <v>1.5714285714285716</v>
      </c>
      <c r="AF37" s="55" t="s">
        <v>297</v>
      </c>
      <c r="AG37" s="52" t="s">
        <v>248</v>
      </c>
      <c r="AH37" s="53" t="s">
        <v>252</v>
      </c>
    </row>
    <row r="38" spans="1:35" ht="24" x14ac:dyDescent="0.3">
      <c r="A38" s="34" t="s">
        <v>95</v>
      </c>
      <c r="B38" s="18" t="s">
        <v>334</v>
      </c>
      <c r="C38" s="18" t="s">
        <v>160</v>
      </c>
      <c r="D38" s="20" t="s">
        <v>161</v>
      </c>
      <c r="E38" s="35"/>
      <c r="F38" s="39"/>
      <c r="G38" s="35"/>
      <c r="H38" s="35">
        <v>4</v>
      </c>
      <c r="I38" s="35"/>
      <c r="J38" s="40"/>
      <c r="K38" s="35"/>
      <c r="L38" s="36"/>
      <c r="M38" s="90">
        <f>SUM(E38:L38)</f>
        <v>4</v>
      </c>
      <c r="N38" s="90" t="s">
        <v>191</v>
      </c>
      <c r="O38" s="92"/>
      <c r="P38" s="92"/>
      <c r="Q38" s="92" t="s">
        <v>190</v>
      </c>
      <c r="R38" s="92"/>
      <c r="S38" s="92" t="s">
        <v>295</v>
      </c>
      <c r="T38" s="92">
        <v>3</v>
      </c>
      <c r="U38" s="92">
        <v>3</v>
      </c>
      <c r="V38" s="92">
        <v>3</v>
      </c>
      <c r="W38" s="92">
        <v>1</v>
      </c>
      <c r="X38" s="92">
        <v>3</v>
      </c>
      <c r="Y38" s="92">
        <f t="shared" si="1"/>
        <v>2.8000000000000007</v>
      </c>
      <c r="Z38" s="92">
        <v>1</v>
      </c>
      <c r="AA38" s="92">
        <v>3</v>
      </c>
      <c r="AB38" s="92">
        <v>3</v>
      </c>
      <c r="AC38" s="92">
        <v>1</v>
      </c>
      <c r="AD38" s="92">
        <f t="shared" si="2"/>
        <v>1.8000000000000003</v>
      </c>
      <c r="AE38" s="93">
        <f t="shared" si="3"/>
        <v>1.5555555555555558</v>
      </c>
      <c r="AF38" s="94" t="s">
        <v>297</v>
      </c>
      <c r="AG38" s="95" t="s">
        <v>248</v>
      </c>
      <c r="AH38" s="68" t="s">
        <v>252</v>
      </c>
      <c r="AI38" s="96"/>
    </row>
    <row r="39" spans="1:35" ht="24" hidden="1" x14ac:dyDescent="0.3">
      <c r="A39" s="32" t="s">
        <v>86</v>
      </c>
      <c r="B39" s="18" t="s">
        <v>48</v>
      </c>
      <c r="C39" s="18" t="s">
        <v>184</v>
      </c>
      <c r="D39" s="20" t="s">
        <v>84</v>
      </c>
      <c r="E39" s="35"/>
      <c r="F39" s="35"/>
      <c r="G39" s="35">
        <v>30</v>
      </c>
      <c r="H39" s="35"/>
      <c r="I39" s="35"/>
      <c r="J39" s="35"/>
      <c r="K39" s="35"/>
      <c r="L39" s="36"/>
      <c r="M39" s="57">
        <f>SUM(E39:L39)</f>
        <v>30</v>
      </c>
      <c r="N39" s="57" t="s">
        <v>190</v>
      </c>
      <c r="O39" s="58"/>
      <c r="P39" s="58"/>
      <c r="Q39" s="58"/>
      <c r="R39" s="58"/>
      <c r="S39" s="50" t="s">
        <v>295</v>
      </c>
      <c r="T39" s="50">
        <v>9</v>
      </c>
      <c r="U39" s="50">
        <v>3</v>
      </c>
      <c r="V39" s="50">
        <v>1</v>
      </c>
      <c r="W39" s="50">
        <v>1</v>
      </c>
      <c r="X39" s="50">
        <v>1</v>
      </c>
      <c r="Y39" s="50">
        <f t="shared" si="1"/>
        <v>4.5999999999999996</v>
      </c>
      <c r="Z39" s="50">
        <v>3</v>
      </c>
      <c r="AA39" s="50">
        <v>3</v>
      </c>
      <c r="AB39" s="50">
        <v>3</v>
      </c>
      <c r="AC39" s="50">
        <v>3</v>
      </c>
      <c r="AD39" s="50">
        <f t="shared" si="2"/>
        <v>3</v>
      </c>
      <c r="AE39" s="51">
        <f t="shared" si="3"/>
        <v>1.5333333333333332</v>
      </c>
      <c r="AF39" s="55"/>
      <c r="AG39" s="52" t="s">
        <v>194</v>
      </c>
      <c r="AH39" s="53"/>
    </row>
    <row r="40" spans="1:35" ht="24" x14ac:dyDescent="0.3">
      <c r="A40" s="32" t="s">
        <v>77</v>
      </c>
      <c r="B40" s="18" t="s">
        <v>156</v>
      </c>
      <c r="C40" s="18" t="s">
        <v>230</v>
      </c>
      <c r="D40" s="34" t="s">
        <v>231</v>
      </c>
      <c r="E40" s="35"/>
      <c r="F40" s="35"/>
      <c r="G40" s="37"/>
      <c r="H40" s="35"/>
      <c r="I40" s="35"/>
      <c r="J40" s="35"/>
      <c r="K40" s="35"/>
      <c r="L40" s="36"/>
      <c r="M40" s="57">
        <f>SUM(E40:L40)</f>
        <v>0</v>
      </c>
      <c r="N40" s="57" t="s">
        <v>191</v>
      </c>
      <c r="O40" s="58"/>
      <c r="P40" s="58"/>
      <c r="Q40" s="58"/>
      <c r="R40" s="58"/>
      <c r="S40" s="50"/>
      <c r="T40" s="50">
        <v>3</v>
      </c>
      <c r="U40" s="50">
        <v>3</v>
      </c>
      <c r="V40" s="50">
        <v>1</v>
      </c>
      <c r="W40" s="50">
        <v>1</v>
      </c>
      <c r="X40" s="50">
        <v>3</v>
      </c>
      <c r="Y40" s="50">
        <f t="shared" ref="Y40:Y71" si="4" xml:space="preserve"> SUMPRODUCT(T40:X40,T$4:X$4)</f>
        <v>2.4000000000000004</v>
      </c>
      <c r="Z40" s="50">
        <v>1</v>
      </c>
      <c r="AA40" s="50">
        <v>1</v>
      </c>
      <c r="AB40" s="50">
        <v>3</v>
      </c>
      <c r="AC40" s="50">
        <v>3</v>
      </c>
      <c r="AD40" s="50">
        <f t="shared" ref="AD40:AD71" si="5" xml:space="preserve"> SUMPRODUCT(Z40:AC40,Z$4:AC$4)</f>
        <v>1.6</v>
      </c>
      <c r="AE40" s="51">
        <f t="shared" ref="AE40:AE71" si="6">IF(AD40&gt;0,Y40/AD40,0)</f>
        <v>1.5000000000000002</v>
      </c>
      <c r="AF40" s="55" t="s">
        <v>297</v>
      </c>
      <c r="AG40" s="52" t="s">
        <v>248</v>
      </c>
      <c r="AH40" s="53" t="s">
        <v>252</v>
      </c>
    </row>
    <row r="41" spans="1:35" ht="24" x14ac:dyDescent="0.3">
      <c r="A41" s="34" t="s">
        <v>45</v>
      </c>
      <c r="B41" s="18" t="s">
        <v>41</v>
      </c>
      <c r="C41" s="18" t="s">
        <v>227</v>
      </c>
      <c r="D41" s="20" t="s">
        <v>16</v>
      </c>
      <c r="E41" s="35"/>
      <c r="F41" s="35">
        <v>4</v>
      </c>
      <c r="G41" s="35"/>
      <c r="H41" s="35"/>
      <c r="I41" s="35"/>
      <c r="J41" s="35"/>
      <c r="K41" s="35"/>
      <c r="L41" s="36"/>
      <c r="M41" s="90">
        <f>SUM(E41:L41)</f>
        <v>4</v>
      </c>
      <c r="N41" s="90" t="s">
        <v>190</v>
      </c>
      <c r="O41" s="91"/>
      <c r="P41" s="91"/>
      <c r="Q41" s="91"/>
      <c r="R41" s="91"/>
      <c r="S41" s="92"/>
      <c r="T41" s="92">
        <v>9</v>
      </c>
      <c r="U41" s="92">
        <v>1</v>
      </c>
      <c r="V41" s="92">
        <v>1</v>
      </c>
      <c r="W41" s="92">
        <v>1</v>
      </c>
      <c r="X41" s="92">
        <v>3</v>
      </c>
      <c r="Y41" s="92">
        <f t="shared" si="4"/>
        <v>4.3999999999999995</v>
      </c>
      <c r="Z41" s="92">
        <v>3</v>
      </c>
      <c r="AA41" s="92">
        <v>3</v>
      </c>
      <c r="AB41" s="92">
        <v>3</v>
      </c>
      <c r="AC41" s="92">
        <v>3</v>
      </c>
      <c r="AD41" s="92">
        <f t="shared" si="5"/>
        <v>3</v>
      </c>
      <c r="AE41" s="93">
        <f t="shared" si="6"/>
        <v>1.4666666666666666</v>
      </c>
      <c r="AF41" s="55" t="s">
        <v>210</v>
      </c>
      <c r="AG41" s="95" t="s">
        <v>248</v>
      </c>
      <c r="AH41" s="68" t="s">
        <v>44</v>
      </c>
      <c r="AI41" s="96"/>
    </row>
    <row r="42" spans="1:35" ht="24" x14ac:dyDescent="0.3">
      <c r="A42" s="33" t="s">
        <v>18</v>
      </c>
      <c r="B42" s="18" t="s">
        <v>335</v>
      </c>
      <c r="C42" s="18" t="s">
        <v>221</v>
      </c>
      <c r="D42" s="18" t="s">
        <v>222</v>
      </c>
      <c r="E42" s="35">
        <v>3</v>
      </c>
      <c r="F42" s="35"/>
      <c r="G42" s="35"/>
      <c r="H42" s="35"/>
      <c r="I42" s="35"/>
      <c r="J42" s="35"/>
      <c r="K42" s="35">
        <v>50</v>
      </c>
      <c r="L42" s="36"/>
      <c r="M42" s="57">
        <v>1</v>
      </c>
      <c r="N42" s="57" t="s">
        <v>191</v>
      </c>
      <c r="O42" s="58"/>
      <c r="P42" s="58"/>
      <c r="Q42" s="58"/>
      <c r="R42" s="58"/>
      <c r="S42" s="50"/>
      <c r="T42" s="50">
        <v>9</v>
      </c>
      <c r="U42" s="50">
        <v>1</v>
      </c>
      <c r="V42" s="50">
        <v>1</v>
      </c>
      <c r="W42" s="50">
        <v>3</v>
      </c>
      <c r="X42" s="50">
        <v>3</v>
      </c>
      <c r="Y42" s="50">
        <f t="shared" si="4"/>
        <v>4.5999999999999996</v>
      </c>
      <c r="Z42" s="50">
        <v>1</v>
      </c>
      <c r="AA42" s="50">
        <v>3</v>
      </c>
      <c r="AB42" s="50">
        <v>9</v>
      </c>
      <c r="AC42" s="50">
        <v>3</v>
      </c>
      <c r="AD42" s="50">
        <f t="shared" si="5"/>
        <v>3.2</v>
      </c>
      <c r="AE42" s="51">
        <f t="shared" si="6"/>
        <v>1.4374999999999998</v>
      </c>
      <c r="AF42" s="55"/>
      <c r="AG42" s="52" t="s">
        <v>248</v>
      </c>
      <c r="AH42" s="53" t="s">
        <v>44</v>
      </c>
    </row>
    <row r="43" spans="1:35" hidden="1" x14ac:dyDescent="0.3">
      <c r="A43" s="32" t="s">
        <v>73</v>
      </c>
      <c r="B43" s="18" t="s">
        <v>71</v>
      </c>
      <c r="C43" s="18" t="s">
        <v>153</v>
      </c>
      <c r="D43" s="20" t="s">
        <v>68</v>
      </c>
      <c r="E43" s="35"/>
      <c r="F43" s="35"/>
      <c r="G43" s="35"/>
      <c r="H43" s="35"/>
      <c r="I43" s="35"/>
      <c r="J43" s="35"/>
      <c r="K43" s="35">
        <v>4</v>
      </c>
      <c r="L43" s="36"/>
      <c r="M43" s="57">
        <f>SUM(E43:L43)</f>
        <v>4</v>
      </c>
      <c r="N43" s="57" t="s">
        <v>191</v>
      </c>
      <c r="O43" s="58"/>
      <c r="P43" s="58"/>
      <c r="Q43" s="58"/>
      <c r="R43" s="58"/>
      <c r="S43" s="50"/>
      <c r="T43" s="50">
        <v>3</v>
      </c>
      <c r="U43" s="50">
        <v>1</v>
      </c>
      <c r="V43" s="50">
        <v>1</v>
      </c>
      <c r="W43" s="50">
        <v>1</v>
      </c>
      <c r="X43" s="50">
        <v>3</v>
      </c>
      <c r="Y43" s="50">
        <f t="shared" si="4"/>
        <v>2</v>
      </c>
      <c r="Z43" s="50">
        <v>1</v>
      </c>
      <c r="AA43" s="50">
        <v>1</v>
      </c>
      <c r="AB43" s="50">
        <v>3</v>
      </c>
      <c r="AC43" s="50">
        <v>1</v>
      </c>
      <c r="AD43" s="50">
        <f t="shared" si="5"/>
        <v>1.4000000000000001</v>
      </c>
      <c r="AE43" s="51">
        <f t="shared" si="6"/>
        <v>1.4285714285714284</v>
      </c>
      <c r="AF43" s="55"/>
      <c r="AG43" s="52" t="s">
        <v>247</v>
      </c>
      <c r="AH43" s="53" t="s">
        <v>252</v>
      </c>
    </row>
    <row r="44" spans="1:35" ht="24" x14ac:dyDescent="0.3">
      <c r="A44" s="32" t="s">
        <v>81</v>
      </c>
      <c r="B44" s="18" t="s">
        <v>336</v>
      </c>
      <c r="C44" s="18" t="s">
        <v>282</v>
      </c>
      <c r="D44" s="110"/>
      <c r="E44" s="35">
        <v>1</v>
      </c>
      <c r="F44" s="35"/>
      <c r="G44" s="35"/>
      <c r="H44" s="35"/>
      <c r="I44" s="35"/>
      <c r="J44" s="35"/>
      <c r="K44" s="35"/>
      <c r="L44" s="36"/>
      <c r="M44" s="57">
        <f>SUM(E44:L44)</f>
        <v>1</v>
      </c>
      <c r="N44" s="57" t="s">
        <v>191</v>
      </c>
      <c r="O44" s="50"/>
      <c r="P44" s="50"/>
      <c r="Q44" s="50"/>
      <c r="R44" s="50"/>
      <c r="S44" s="50"/>
      <c r="T44" s="50">
        <v>3</v>
      </c>
      <c r="U44" s="50">
        <v>1</v>
      </c>
      <c r="V44" s="50">
        <v>1</v>
      </c>
      <c r="W44" s="50">
        <v>1</v>
      </c>
      <c r="X44" s="50">
        <v>3</v>
      </c>
      <c r="Y44" s="50">
        <f t="shared" si="4"/>
        <v>2</v>
      </c>
      <c r="Z44" s="50">
        <v>1</v>
      </c>
      <c r="AA44" s="50">
        <v>1</v>
      </c>
      <c r="AB44" s="50">
        <v>3</v>
      </c>
      <c r="AC44" s="50">
        <v>1</v>
      </c>
      <c r="AD44" s="50">
        <f t="shared" si="5"/>
        <v>1.4000000000000001</v>
      </c>
      <c r="AE44" s="51">
        <f t="shared" si="6"/>
        <v>1.4285714285714284</v>
      </c>
      <c r="AF44" s="55"/>
      <c r="AG44" s="52" t="s">
        <v>248</v>
      </c>
      <c r="AH44" s="53" t="s">
        <v>44</v>
      </c>
    </row>
    <row r="45" spans="1:35" s="96" customFormat="1" x14ac:dyDescent="0.3">
      <c r="A45" s="33" t="s">
        <v>28</v>
      </c>
      <c r="B45" s="18" t="s">
        <v>337</v>
      </c>
      <c r="C45" s="75" t="s">
        <v>144</v>
      </c>
      <c r="D45" s="20" t="s">
        <v>23</v>
      </c>
      <c r="E45" s="35"/>
      <c r="F45" s="35"/>
      <c r="G45" s="35">
        <v>2</v>
      </c>
      <c r="H45" s="35"/>
      <c r="I45" s="35"/>
      <c r="J45" s="104"/>
      <c r="K45" s="35">
        <v>5</v>
      </c>
      <c r="L45" s="39"/>
      <c r="M45" s="57">
        <f>SUM(E45:L45)</f>
        <v>7</v>
      </c>
      <c r="N45" s="57" t="s">
        <v>191</v>
      </c>
      <c r="O45" s="58"/>
      <c r="P45" s="58"/>
      <c r="Q45" s="58"/>
      <c r="R45" s="58"/>
      <c r="S45" s="50"/>
      <c r="T45" s="50">
        <v>3</v>
      </c>
      <c r="U45" s="50">
        <v>1</v>
      </c>
      <c r="V45" s="50">
        <v>1</v>
      </c>
      <c r="W45" s="50">
        <v>1</v>
      </c>
      <c r="X45" s="50">
        <v>3</v>
      </c>
      <c r="Y45" s="50">
        <f t="shared" si="4"/>
        <v>2</v>
      </c>
      <c r="Z45" s="50">
        <v>1</v>
      </c>
      <c r="AA45" s="50">
        <v>1</v>
      </c>
      <c r="AB45" s="50">
        <v>3</v>
      </c>
      <c r="AC45" s="50">
        <v>1</v>
      </c>
      <c r="AD45" s="50">
        <f t="shared" si="5"/>
        <v>1.4000000000000001</v>
      </c>
      <c r="AE45" s="51">
        <f t="shared" si="6"/>
        <v>1.4285714285714284</v>
      </c>
      <c r="AF45" s="55"/>
      <c r="AG45" s="52" t="s">
        <v>248</v>
      </c>
      <c r="AH45" s="53" t="s">
        <v>44</v>
      </c>
      <c r="AI45" s="2"/>
    </row>
    <row r="46" spans="1:35" ht="36" hidden="1" x14ac:dyDescent="0.3">
      <c r="A46" s="34" t="s">
        <v>321</v>
      </c>
      <c r="B46" s="18" t="s">
        <v>322</v>
      </c>
      <c r="C46" s="75"/>
      <c r="D46" s="34" t="s">
        <v>323</v>
      </c>
      <c r="E46" s="35">
        <v>13</v>
      </c>
      <c r="F46" s="35"/>
      <c r="G46" s="35"/>
      <c r="H46" s="35"/>
      <c r="I46" s="35"/>
      <c r="J46" s="104"/>
      <c r="K46" s="35"/>
      <c r="L46" s="35"/>
      <c r="M46" s="57">
        <f>SUM(E46:L46)</f>
        <v>13</v>
      </c>
      <c r="N46" s="84"/>
      <c r="O46" s="84"/>
      <c r="P46" s="84"/>
      <c r="Q46" s="84"/>
      <c r="R46" s="84"/>
      <c r="S46" s="84"/>
      <c r="T46" s="84">
        <v>3</v>
      </c>
      <c r="U46" s="84">
        <v>9</v>
      </c>
      <c r="V46" s="84">
        <v>3</v>
      </c>
      <c r="W46" s="84">
        <v>1</v>
      </c>
      <c r="X46" s="84">
        <v>3</v>
      </c>
      <c r="Y46" s="50">
        <f t="shared" si="4"/>
        <v>4</v>
      </c>
      <c r="Z46" s="84">
        <v>3</v>
      </c>
      <c r="AA46" s="84">
        <v>3</v>
      </c>
      <c r="AB46" s="84">
        <v>3</v>
      </c>
      <c r="AC46" s="84">
        <v>1</v>
      </c>
      <c r="AD46" s="50">
        <f t="shared" si="5"/>
        <v>2.8000000000000003</v>
      </c>
      <c r="AE46" s="51">
        <f t="shared" si="6"/>
        <v>1.4285714285714284</v>
      </c>
      <c r="AF46" s="124"/>
      <c r="AG46" s="52" t="s">
        <v>247</v>
      </c>
      <c r="AH46" s="53" t="s">
        <v>252</v>
      </c>
    </row>
    <row r="47" spans="1:35" ht="24" hidden="1" x14ac:dyDescent="0.3">
      <c r="A47" s="34" t="s">
        <v>38</v>
      </c>
      <c r="B47" s="18" t="s">
        <v>269</v>
      </c>
      <c r="C47" s="18"/>
      <c r="D47" s="34"/>
      <c r="E47" s="56"/>
      <c r="F47" s="56"/>
      <c r="G47" s="56"/>
      <c r="H47" s="56"/>
      <c r="I47" s="56"/>
      <c r="J47" s="56"/>
      <c r="K47" s="56"/>
      <c r="L47" s="78"/>
      <c r="M47" s="56"/>
      <c r="N47" s="56"/>
      <c r="O47" s="56"/>
      <c r="P47" s="56"/>
      <c r="Q47" s="56"/>
      <c r="R47" s="56"/>
      <c r="S47" s="56"/>
      <c r="T47" s="56">
        <v>1</v>
      </c>
      <c r="U47" s="56">
        <v>9</v>
      </c>
      <c r="V47" s="56">
        <v>3</v>
      </c>
      <c r="W47" s="56">
        <v>1</v>
      </c>
      <c r="X47" s="56">
        <v>3</v>
      </c>
      <c r="Y47" s="50">
        <f t="shared" si="4"/>
        <v>3.2</v>
      </c>
      <c r="Z47" s="56">
        <v>3</v>
      </c>
      <c r="AA47" s="56">
        <v>1</v>
      </c>
      <c r="AB47" s="56">
        <v>3</v>
      </c>
      <c r="AC47" s="56">
        <v>1</v>
      </c>
      <c r="AD47" s="50">
        <f t="shared" si="5"/>
        <v>2.4</v>
      </c>
      <c r="AE47" s="51">
        <f t="shared" si="6"/>
        <v>1.3333333333333335</v>
      </c>
      <c r="AF47" s="14"/>
      <c r="AG47" s="52" t="s">
        <v>247</v>
      </c>
      <c r="AH47" s="53" t="s">
        <v>252</v>
      </c>
    </row>
    <row r="48" spans="1:35" hidden="1" x14ac:dyDescent="0.3">
      <c r="A48" s="34" t="s">
        <v>83</v>
      </c>
      <c r="B48" s="18" t="s">
        <v>17</v>
      </c>
      <c r="C48" s="18" t="s">
        <v>146</v>
      </c>
      <c r="D48" s="20" t="s">
        <v>80</v>
      </c>
      <c r="E48" s="35">
        <v>0.5</v>
      </c>
      <c r="F48" s="35"/>
      <c r="G48" s="35"/>
      <c r="H48" s="35"/>
      <c r="I48" s="35"/>
      <c r="J48" s="35"/>
      <c r="K48" s="35"/>
      <c r="L48" s="36"/>
      <c r="M48" s="90">
        <f>SUM(E48:L48)</f>
        <v>0.5</v>
      </c>
      <c r="N48" s="90" t="s">
        <v>191</v>
      </c>
      <c r="O48" s="92"/>
      <c r="P48" s="92"/>
      <c r="Q48" s="92"/>
      <c r="R48" s="92"/>
      <c r="S48" s="92" t="s">
        <v>194</v>
      </c>
      <c r="T48" s="92">
        <v>3</v>
      </c>
      <c r="U48" s="92">
        <v>1</v>
      </c>
      <c r="V48" s="92">
        <v>1</v>
      </c>
      <c r="W48" s="92">
        <v>1</v>
      </c>
      <c r="X48" s="92">
        <v>1</v>
      </c>
      <c r="Y48" s="92">
        <f t="shared" si="4"/>
        <v>1.8000000000000003</v>
      </c>
      <c r="Z48" s="92">
        <v>1</v>
      </c>
      <c r="AA48" s="92">
        <v>1</v>
      </c>
      <c r="AB48" s="92">
        <v>3</v>
      </c>
      <c r="AC48" s="92">
        <v>1</v>
      </c>
      <c r="AD48" s="92">
        <f t="shared" si="5"/>
        <v>1.4000000000000001</v>
      </c>
      <c r="AE48" s="93">
        <f t="shared" si="6"/>
        <v>1.2857142857142858</v>
      </c>
      <c r="AF48" s="94"/>
      <c r="AG48" s="95" t="s">
        <v>194</v>
      </c>
      <c r="AH48" s="95" t="s">
        <v>252</v>
      </c>
      <c r="AI48" s="96"/>
    </row>
    <row r="49" spans="1:35" ht="24" x14ac:dyDescent="0.3">
      <c r="A49" s="32" t="s">
        <v>45</v>
      </c>
      <c r="B49" s="18" t="s">
        <v>338</v>
      </c>
      <c r="C49" s="18" t="s">
        <v>143</v>
      </c>
      <c r="D49" s="20" t="s">
        <v>40</v>
      </c>
      <c r="E49" s="35"/>
      <c r="F49" s="35">
        <v>0.5</v>
      </c>
      <c r="G49" s="35"/>
      <c r="H49" s="35"/>
      <c r="I49" s="35"/>
      <c r="J49" s="35"/>
      <c r="K49" s="35"/>
      <c r="L49" s="36"/>
      <c r="M49" s="57">
        <f>SUM(E49:L49)</f>
        <v>0.5</v>
      </c>
      <c r="N49" s="57" t="s">
        <v>191</v>
      </c>
      <c r="O49" s="58"/>
      <c r="P49" s="58"/>
      <c r="Q49" s="58" t="s">
        <v>190</v>
      </c>
      <c r="R49" s="58"/>
      <c r="S49" s="50"/>
      <c r="T49" s="50">
        <v>3</v>
      </c>
      <c r="U49" s="50">
        <v>1</v>
      </c>
      <c r="V49" s="50">
        <v>1</v>
      </c>
      <c r="W49" s="50">
        <v>1</v>
      </c>
      <c r="X49" s="50">
        <v>1</v>
      </c>
      <c r="Y49" s="50">
        <f t="shared" si="4"/>
        <v>1.8000000000000003</v>
      </c>
      <c r="Z49" s="50">
        <v>1</v>
      </c>
      <c r="AA49" s="50">
        <v>1</v>
      </c>
      <c r="AB49" s="50">
        <v>3</v>
      </c>
      <c r="AC49" s="50">
        <v>1</v>
      </c>
      <c r="AD49" s="50">
        <f t="shared" si="5"/>
        <v>1.4000000000000001</v>
      </c>
      <c r="AE49" s="51">
        <f t="shared" si="6"/>
        <v>1.2857142857142858</v>
      </c>
      <c r="AF49" s="55" t="s">
        <v>297</v>
      </c>
      <c r="AG49" s="52" t="s">
        <v>248</v>
      </c>
      <c r="AH49" s="53" t="s">
        <v>44</v>
      </c>
    </row>
    <row r="50" spans="1:35" s="96" customFormat="1" ht="24" x14ac:dyDescent="0.3">
      <c r="A50" s="32" t="s">
        <v>45</v>
      </c>
      <c r="B50" s="18" t="s">
        <v>43</v>
      </c>
      <c r="C50" s="18" t="s">
        <v>236</v>
      </c>
      <c r="D50" s="20" t="s">
        <v>44</v>
      </c>
      <c r="E50" s="35">
        <v>2</v>
      </c>
      <c r="F50" s="35"/>
      <c r="G50" s="35"/>
      <c r="H50" s="35"/>
      <c r="I50" s="35"/>
      <c r="J50" s="35"/>
      <c r="K50" s="35"/>
      <c r="L50" s="36"/>
      <c r="M50" s="57">
        <f>SUM(E50:L50)</f>
        <v>2</v>
      </c>
      <c r="N50" s="57" t="s">
        <v>191</v>
      </c>
      <c r="O50" s="58"/>
      <c r="P50" s="58"/>
      <c r="Q50" s="58"/>
      <c r="R50" s="58"/>
      <c r="S50" s="50" t="s">
        <v>194</v>
      </c>
      <c r="T50" s="50">
        <v>3</v>
      </c>
      <c r="U50" s="50">
        <v>1</v>
      </c>
      <c r="V50" s="50">
        <v>1</v>
      </c>
      <c r="W50" s="50">
        <v>1</v>
      </c>
      <c r="X50" s="50">
        <v>1</v>
      </c>
      <c r="Y50" s="50">
        <f t="shared" si="4"/>
        <v>1.8000000000000003</v>
      </c>
      <c r="Z50" s="50">
        <v>1</v>
      </c>
      <c r="AA50" s="50">
        <v>1</v>
      </c>
      <c r="AB50" s="50">
        <v>3</v>
      </c>
      <c r="AC50" s="50">
        <v>1</v>
      </c>
      <c r="AD50" s="50">
        <f t="shared" si="5"/>
        <v>1.4000000000000001</v>
      </c>
      <c r="AE50" s="51">
        <f t="shared" si="6"/>
        <v>1.2857142857142858</v>
      </c>
      <c r="AF50" s="55"/>
      <c r="AG50" s="52" t="s">
        <v>248</v>
      </c>
      <c r="AH50" s="53" t="s">
        <v>44</v>
      </c>
      <c r="AI50" s="2"/>
    </row>
    <row r="51" spans="1:35" s="96" customFormat="1" ht="60" x14ac:dyDescent="0.3">
      <c r="A51" s="34" t="s">
        <v>69</v>
      </c>
      <c r="B51" s="18" t="s">
        <v>324</v>
      </c>
      <c r="C51" s="18"/>
      <c r="D51" s="34"/>
      <c r="E51" s="56"/>
      <c r="F51" s="56"/>
      <c r="G51" s="56"/>
      <c r="H51" s="56"/>
      <c r="I51" s="56"/>
      <c r="J51" s="56"/>
      <c r="K51" s="56"/>
      <c r="L51" s="78"/>
      <c r="M51" s="56"/>
      <c r="N51" s="56"/>
      <c r="O51" s="56"/>
      <c r="P51" s="56"/>
      <c r="Q51" s="56"/>
      <c r="R51" s="56"/>
      <c r="S51" s="56"/>
      <c r="T51" s="56">
        <v>1</v>
      </c>
      <c r="U51" s="56">
        <v>3</v>
      </c>
      <c r="V51" s="56">
        <v>3</v>
      </c>
      <c r="W51" s="56">
        <v>1</v>
      </c>
      <c r="X51" s="56">
        <v>1</v>
      </c>
      <c r="Y51" s="50">
        <f t="shared" si="4"/>
        <v>1.8000000000000003</v>
      </c>
      <c r="Z51" s="56">
        <v>1</v>
      </c>
      <c r="AA51" s="56">
        <v>1</v>
      </c>
      <c r="AB51" s="56">
        <v>3</v>
      </c>
      <c r="AC51" s="56">
        <v>1</v>
      </c>
      <c r="AD51" s="50">
        <f t="shared" si="5"/>
        <v>1.4000000000000001</v>
      </c>
      <c r="AE51" s="51">
        <f t="shared" si="6"/>
        <v>1.2857142857142858</v>
      </c>
      <c r="AF51" s="55" t="s">
        <v>300</v>
      </c>
      <c r="AG51" s="52" t="s">
        <v>248</v>
      </c>
      <c r="AH51" s="53" t="s">
        <v>252</v>
      </c>
      <c r="AI51" s="2"/>
    </row>
    <row r="52" spans="1:35" ht="24" hidden="1" x14ac:dyDescent="0.3">
      <c r="A52" s="48" t="s">
        <v>86</v>
      </c>
      <c r="B52" s="102" t="s">
        <v>78</v>
      </c>
      <c r="C52" s="102" t="s">
        <v>185</v>
      </c>
      <c r="D52" s="49" t="s">
        <v>85</v>
      </c>
      <c r="E52" s="35"/>
      <c r="F52" s="35"/>
      <c r="G52" s="35">
        <v>20</v>
      </c>
      <c r="H52" s="35">
        <v>20</v>
      </c>
      <c r="I52" s="35"/>
      <c r="J52" s="35"/>
      <c r="K52" s="35"/>
      <c r="L52" s="36"/>
      <c r="M52" s="57">
        <f t="shared" ref="M52:M61" si="7">SUM(E52:L52)</f>
        <v>40</v>
      </c>
      <c r="N52" s="57" t="s">
        <v>190</v>
      </c>
      <c r="O52" s="58"/>
      <c r="P52" s="58"/>
      <c r="Q52" s="58"/>
      <c r="R52" s="58"/>
      <c r="S52" s="50"/>
      <c r="T52" s="50">
        <v>1</v>
      </c>
      <c r="U52" s="50">
        <v>9</v>
      </c>
      <c r="V52" s="50">
        <v>9</v>
      </c>
      <c r="W52" s="50">
        <v>9</v>
      </c>
      <c r="X52" s="50">
        <v>1</v>
      </c>
      <c r="Y52" s="50">
        <f t="shared" si="4"/>
        <v>5</v>
      </c>
      <c r="Z52" s="50">
        <v>3</v>
      </c>
      <c r="AA52" s="50">
        <v>9</v>
      </c>
      <c r="AB52" s="50">
        <v>3</v>
      </c>
      <c r="AC52" s="50">
        <v>3</v>
      </c>
      <c r="AD52" s="50">
        <f t="shared" si="5"/>
        <v>4.2</v>
      </c>
      <c r="AE52" s="62">
        <f t="shared" si="6"/>
        <v>1.1904761904761905</v>
      </c>
      <c r="AF52" s="63"/>
      <c r="AG52" s="64" t="s">
        <v>249</v>
      </c>
      <c r="AH52" s="53" t="s">
        <v>252</v>
      </c>
    </row>
    <row r="53" spans="1:35" ht="24" x14ac:dyDescent="0.3">
      <c r="A53" s="32" t="s">
        <v>59</v>
      </c>
      <c r="B53" s="18" t="s">
        <v>340</v>
      </c>
      <c r="C53" s="18" t="s">
        <v>151</v>
      </c>
      <c r="D53" s="20" t="s">
        <v>49</v>
      </c>
      <c r="E53" s="35"/>
      <c r="F53" s="35">
        <v>2.5</v>
      </c>
      <c r="G53" s="35">
        <v>2.5</v>
      </c>
      <c r="H53" s="35">
        <v>2.5</v>
      </c>
      <c r="I53" s="35"/>
      <c r="J53" s="35"/>
      <c r="K53" s="35"/>
      <c r="L53" s="36"/>
      <c r="M53" s="57">
        <f t="shared" si="7"/>
        <v>7.5</v>
      </c>
      <c r="N53" s="57" t="s">
        <v>191</v>
      </c>
      <c r="O53" s="58"/>
      <c r="P53" s="58"/>
      <c r="Q53" s="58"/>
      <c r="R53" s="58"/>
      <c r="S53" s="50"/>
      <c r="T53" s="50">
        <v>3</v>
      </c>
      <c r="U53" s="50">
        <v>1</v>
      </c>
      <c r="V53" s="50">
        <v>1</v>
      </c>
      <c r="W53" s="50">
        <v>1</v>
      </c>
      <c r="X53" s="50">
        <v>3</v>
      </c>
      <c r="Y53" s="50">
        <f t="shared" si="4"/>
        <v>2</v>
      </c>
      <c r="Z53" s="50">
        <v>1</v>
      </c>
      <c r="AA53" s="50">
        <v>3</v>
      </c>
      <c r="AB53" s="50">
        <v>3</v>
      </c>
      <c r="AC53" s="50"/>
      <c r="AD53" s="50">
        <f t="shared" si="5"/>
        <v>1.7000000000000002</v>
      </c>
      <c r="AE53" s="51">
        <f t="shared" si="6"/>
        <v>1.1764705882352939</v>
      </c>
      <c r="AF53" s="55"/>
      <c r="AG53" s="52" t="s">
        <v>248</v>
      </c>
      <c r="AH53" s="53" t="s">
        <v>44</v>
      </c>
    </row>
    <row r="54" spans="1:35" hidden="1" x14ac:dyDescent="0.3">
      <c r="A54" s="45" t="s">
        <v>102</v>
      </c>
      <c r="B54" s="46" t="s">
        <v>100</v>
      </c>
      <c r="C54" s="46" t="s">
        <v>188</v>
      </c>
      <c r="D54" s="47" t="s">
        <v>54</v>
      </c>
      <c r="E54" s="41"/>
      <c r="F54" s="41"/>
      <c r="G54" s="41">
        <v>0</v>
      </c>
      <c r="H54" s="41"/>
      <c r="I54" s="41"/>
      <c r="J54" s="41"/>
      <c r="K54" s="41"/>
      <c r="L54" s="42"/>
      <c r="M54" s="65">
        <f t="shared" si="7"/>
        <v>0</v>
      </c>
      <c r="N54" s="65" t="s">
        <v>190</v>
      </c>
      <c r="O54" s="66"/>
      <c r="P54" s="66"/>
      <c r="Q54" s="66"/>
      <c r="R54" s="66"/>
      <c r="S54" s="67"/>
      <c r="T54" s="67">
        <v>1</v>
      </c>
      <c r="U54" s="67">
        <v>9</v>
      </c>
      <c r="V54" s="67">
        <v>3</v>
      </c>
      <c r="W54" s="67">
        <v>3</v>
      </c>
      <c r="X54" s="67">
        <v>1</v>
      </c>
      <c r="Y54" s="67">
        <f t="shared" si="4"/>
        <v>3.2000000000000006</v>
      </c>
      <c r="Z54" s="67">
        <v>3</v>
      </c>
      <c r="AA54" s="67">
        <v>3</v>
      </c>
      <c r="AB54" s="67">
        <v>3</v>
      </c>
      <c r="AC54" s="67">
        <v>1</v>
      </c>
      <c r="AD54" s="67">
        <f t="shared" si="5"/>
        <v>2.8000000000000003</v>
      </c>
      <c r="AE54" s="59">
        <f t="shared" si="6"/>
        <v>1.142857142857143</v>
      </c>
      <c r="AF54" s="60" t="s">
        <v>196</v>
      </c>
      <c r="AG54" s="61" t="s">
        <v>249</v>
      </c>
      <c r="AH54" s="53" t="s">
        <v>252</v>
      </c>
    </row>
    <row r="55" spans="1:35" hidden="1" x14ac:dyDescent="0.3">
      <c r="A55" s="45" t="s">
        <v>102</v>
      </c>
      <c r="B55" s="46" t="s">
        <v>162</v>
      </c>
      <c r="C55" s="46" t="s">
        <v>208</v>
      </c>
      <c r="D55" s="47" t="s">
        <v>163</v>
      </c>
      <c r="E55" s="35"/>
      <c r="F55" s="35"/>
      <c r="G55" s="35"/>
      <c r="H55" s="35"/>
      <c r="I55" s="35"/>
      <c r="J55" s="35"/>
      <c r="K55" s="35"/>
      <c r="L55" s="36"/>
      <c r="M55" s="57">
        <f t="shared" si="7"/>
        <v>0</v>
      </c>
      <c r="N55" s="57" t="s">
        <v>191</v>
      </c>
      <c r="O55" s="50"/>
      <c r="P55" s="50"/>
      <c r="Q55" s="50"/>
      <c r="R55" s="50"/>
      <c r="S55" s="50"/>
      <c r="T55" s="50">
        <v>1</v>
      </c>
      <c r="U55" s="50">
        <v>9</v>
      </c>
      <c r="V55" s="50">
        <v>3</v>
      </c>
      <c r="W55" s="50">
        <v>3</v>
      </c>
      <c r="X55" s="50">
        <v>1</v>
      </c>
      <c r="Y55" s="50">
        <f t="shared" si="4"/>
        <v>3.2000000000000006</v>
      </c>
      <c r="Z55" s="50">
        <v>3</v>
      </c>
      <c r="AA55" s="50">
        <v>3</v>
      </c>
      <c r="AB55" s="50">
        <v>3</v>
      </c>
      <c r="AC55" s="50">
        <v>1</v>
      </c>
      <c r="AD55" s="50">
        <f t="shared" si="5"/>
        <v>2.8000000000000003</v>
      </c>
      <c r="AE55" s="59">
        <f t="shared" si="6"/>
        <v>1.142857142857143</v>
      </c>
      <c r="AF55" s="60" t="s">
        <v>196</v>
      </c>
      <c r="AG55" s="61" t="s">
        <v>249</v>
      </c>
      <c r="AH55" s="53" t="s">
        <v>252</v>
      </c>
    </row>
    <row r="56" spans="1:35" hidden="1" x14ac:dyDescent="0.3">
      <c r="A56" s="32" t="s">
        <v>73</v>
      </c>
      <c r="B56" s="18" t="s">
        <v>71</v>
      </c>
      <c r="C56" s="18"/>
      <c r="D56" s="20" t="s">
        <v>68</v>
      </c>
      <c r="E56" s="35"/>
      <c r="F56" s="35"/>
      <c r="G56" s="35"/>
      <c r="H56" s="35">
        <v>3</v>
      </c>
      <c r="I56" s="35"/>
      <c r="J56" s="35"/>
      <c r="K56" s="35">
        <v>4</v>
      </c>
      <c r="L56" s="36"/>
      <c r="M56" s="57">
        <f t="shared" si="7"/>
        <v>7</v>
      </c>
      <c r="N56" s="57" t="s">
        <v>190</v>
      </c>
      <c r="O56" s="58"/>
      <c r="P56" s="58"/>
      <c r="Q56" s="58"/>
      <c r="R56" s="58"/>
      <c r="S56" s="50"/>
      <c r="T56" s="50">
        <v>3</v>
      </c>
      <c r="U56" s="50">
        <v>1</v>
      </c>
      <c r="V56" s="50">
        <v>1</v>
      </c>
      <c r="W56" s="50">
        <v>1</v>
      </c>
      <c r="X56" s="50">
        <v>3</v>
      </c>
      <c r="Y56" s="50">
        <f t="shared" si="4"/>
        <v>2</v>
      </c>
      <c r="Z56" s="50">
        <v>1</v>
      </c>
      <c r="AA56" s="50">
        <v>3</v>
      </c>
      <c r="AB56" s="50">
        <v>3</v>
      </c>
      <c r="AC56" s="50">
        <v>1</v>
      </c>
      <c r="AD56" s="50">
        <f t="shared" si="5"/>
        <v>1.8000000000000003</v>
      </c>
      <c r="AE56" s="51">
        <f t="shared" si="6"/>
        <v>1.1111111111111109</v>
      </c>
      <c r="AF56" s="55"/>
      <c r="AG56" s="52" t="s">
        <v>247</v>
      </c>
      <c r="AH56" s="53" t="s">
        <v>252</v>
      </c>
    </row>
    <row r="57" spans="1:35" ht="24" hidden="1" x14ac:dyDescent="0.3">
      <c r="A57" s="32" t="s">
        <v>97</v>
      </c>
      <c r="B57" s="18" t="s">
        <v>200</v>
      </c>
      <c r="C57" s="18"/>
      <c r="D57" s="20" t="s">
        <v>203</v>
      </c>
      <c r="E57" s="35"/>
      <c r="F57" s="35"/>
      <c r="G57" s="35"/>
      <c r="H57" s="35"/>
      <c r="I57" s="35"/>
      <c r="J57" s="35"/>
      <c r="K57" s="35"/>
      <c r="L57" s="36"/>
      <c r="M57" s="57">
        <f t="shared" si="7"/>
        <v>0</v>
      </c>
      <c r="N57" s="57" t="s">
        <v>190</v>
      </c>
      <c r="O57" s="58"/>
      <c r="P57" s="58"/>
      <c r="Q57" s="58"/>
      <c r="R57" s="58"/>
      <c r="S57" s="50"/>
      <c r="T57" s="50">
        <v>1</v>
      </c>
      <c r="U57" s="50">
        <v>3</v>
      </c>
      <c r="V57" s="50">
        <v>3</v>
      </c>
      <c r="W57" s="50">
        <v>1</v>
      </c>
      <c r="X57" s="50">
        <v>3</v>
      </c>
      <c r="Y57" s="50">
        <f t="shared" si="4"/>
        <v>2</v>
      </c>
      <c r="Z57" s="50">
        <v>1</v>
      </c>
      <c r="AA57" s="50">
        <v>3</v>
      </c>
      <c r="AB57" s="50">
        <v>3</v>
      </c>
      <c r="AC57" s="50">
        <v>1</v>
      </c>
      <c r="AD57" s="50">
        <f t="shared" si="5"/>
        <v>1.8000000000000003</v>
      </c>
      <c r="AE57" s="51">
        <f t="shared" si="6"/>
        <v>1.1111111111111109</v>
      </c>
      <c r="AF57" s="55" t="s">
        <v>204</v>
      </c>
      <c r="AG57" s="52" t="s">
        <v>249</v>
      </c>
      <c r="AH57" s="53" t="s">
        <v>252</v>
      </c>
    </row>
    <row r="58" spans="1:35" s="87" customFormat="1" x14ac:dyDescent="0.3">
      <c r="A58" s="34" t="s">
        <v>304</v>
      </c>
      <c r="B58" s="18" t="s">
        <v>305</v>
      </c>
      <c r="C58" s="18" t="s">
        <v>306</v>
      </c>
      <c r="D58" s="34" t="s">
        <v>307</v>
      </c>
      <c r="E58" s="35">
        <v>9</v>
      </c>
      <c r="F58" s="35"/>
      <c r="G58" s="35"/>
      <c r="H58" s="35"/>
      <c r="I58" s="35">
        <v>9</v>
      </c>
      <c r="J58" s="35"/>
      <c r="K58" s="35"/>
      <c r="L58" s="36"/>
      <c r="M58" s="57">
        <f t="shared" si="7"/>
        <v>18</v>
      </c>
      <c r="N58" s="84"/>
      <c r="O58" s="84"/>
      <c r="P58" s="84"/>
      <c r="Q58" s="84"/>
      <c r="R58" s="84"/>
      <c r="S58" s="84"/>
      <c r="T58" s="84">
        <v>3</v>
      </c>
      <c r="U58" s="84">
        <v>3</v>
      </c>
      <c r="V58" s="84">
        <v>1</v>
      </c>
      <c r="W58" s="84">
        <v>1</v>
      </c>
      <c r="X58" s="84">
        <v>1</v>
      </c>
      <c r="Y58" s="50">
        <f t="shared" si="4"/>
        <v>2.2000000000000006</v>
      </c>
      <c r="Z58" s="84">
        <v>3</v>
      </c>
      <c r="AA58" s="84">
        <v>1</v>
      </c>
      <c r="AB58" s="84">
        <v>1</v>
      </c>
      <c r="AC58" s="84">
        <v>1</v>
      </c>
      <c r="AD58" s="50">
        <f t="shared" si="5"/>
        <v>2</v>
      </c>
      <c r="AE58" s="51">
        <f t="shared" si="6"/>
        <v>1.1000000000000003</v>
      </c>
      <c r="AF58" s="124"/>
      <c r="AG58" s="52" t="s">
        <v>248</v>
      </c>
      <c r="AH58" s="53" t="s">
        <v>44</v>
      </c>
      <c r="AI58" s="2"/>
    </row>
    <row r="59" spans="1:35" ht="24" x14ac:dyDescent="0.3">
      <c r="A59" s="34" t="s">
        <v>73</v>
      </c>
      <c r="B59" s="18" t="s">
        <v>276</v>
      </c>
      <c r="C59" s="18" t="s">
        <v>154</v>
      </c>
      <c r="D59" s="20" t="s">
        <v>155</v>
      </c>
      <c r="E59" s="35"/>
      <c r="F59" s="35"/>
      <c r="G59" s="35"/>
      <c r="H59" s="35"/>
      <c r="I59" s="35"/>
      <c r="J59" s="35"/>
      <c r="K59" s="35"/>
      <c r="L59" s="36"/>
      <c r="M59" s="90">
        <f t="shared" si="7"/>
        <v>0</v>
      </c>
      <c r="N59" s="90" t="s">
        <v>190</v>
      </c>
      <c r="O59" s="91"/>
      <c r="P59" s="91"/>
      <c r="Q59" s="91" t="s">
        <v>190</v>
      </c>
      <c r="R59" s="91"/>
      <c r="S59" s="92" t="s">
        <v>295</v>
      </c>
      <c r="T59" s="92">
        <v>1</v>
      </c>
      <c r="U59" s="92">
        <v>3</v>
      </c>
      <c r="V59" s="92">
        <v>3</v>
      </c>
      <c r="W59" s="92">
        <v>3</v>
      </c>
      <c r="X59" s="92">
        <v>3</v>
      </c>
      <c r="Y59" s="92">
        <f t="shared" si="4"/>
        <v>2.2000000000000002</v>
      </c>
      <c r="Z59" s="92">
        <v>1</v>
      </c>
      <c r="AA59" s="92">
        <v>3</v>
      </c>
      <c r="AB59" s="92">
        <v>3</v>
      </c>
      <c r="AC59" s="92">
        <v>3</v>
      </c>
      <c r="AD59" s="92">
        <f t="shared" si="5"/>
        <v>2</v>
      </c>
      <c r="AE59" s="93">
        <f t="shared" si="6"/>
        <v>1.1000000000000001</v>
      </c>
      <c r="AF59" s="94"/>
      <c r="AG59" s="95" t="s">
        <v>248</v>
      </c>
      <c r="AH59" s="68" t="s">
        <v>252</v>
      </c>
      <c r="AI59" s="96"/>
    </row>
    <row r="60" spans="1:35" s="96" customFormat="1" hidden="1" x14ac:dyDescent="0.3">
      <c r="A60" s="32" t="s">
        <v>38</v>
      </c>
      <c r="B60" s="18" t="s">
        <v>32</v>
      </c>
      <c r="C60" s="18" t="s">
        <v>146</v>
      </c>
      <c r="D60" s="20" t="s">
        <v>33</v>
      </c>
      <c r="E60" s="35">
        <v>0</v>
      </c>
      <c r="F60" s="35"/>
      <c r="G60" s="35">
        <v>4</v>
      </c>
      <c r="H60" s="35"/>
      <c r="I60" s="35"/>
      <c r="J60" s="35"/>
      <c r="K60" s="35"/>
      <c r="L60" s="36"/>
      <c r="M60" s="57">
        <f t="shared" si="7"/>
        <v>4</v>
      </c>
      <c r="N60" s="57" t="s">
        <v>191</v>
      </c>
      <c r="O60" s="58"/>
      <c r="P60" s="58"/>
      <c r="Q60" s="58"/>
      <c r="R60" s="58"/>
      <c r="S60" s="50"/>
      <c r="T60" s="50">
        <v>3</v>
      </c>
      <c r="U60" s="50">
        <v>3</v>
      </c>
      <c r="V60" s="50">
        <v>1</v>
      </c>
      <c r="W60" s="50">
        <v>1</v>
      </c>
      <c r="X60" s="50">
        <v>9</v>
      </c>
      <c r="Y60" s="50">
        <f t="shared" si="4"/>
        <v>3.0000000000000004</v>
      </c>
      <c r="Z60" s="50">
        <v>3</v>
      </c>
      <c r="AA60" s="50">
        <v>3</v>
      </c>
      <c r="AB60" s="50">
        <v>3</v>
      </c>
      <c r="AC60" s="50">
        <v>1</v>
      </c>
      <c r="AD60" s="50">
        <f t="shared" si="5"/>
        <v>2.8000000000000003</v>
      </c>
      <c r="AE60" s="51">
        <f t="shared" si="6"/>
        <v>1.0714285714285714</v>
      </c>
      <c r="AF60" s="55"/>
      <c r="AG60" s="52" t="s">
        <v>247</v>
      </c>
      <c r="AH60" s="53" t="s">
        <v>252</v>
      </c>
      <c r="AI60" s="2"/>
    </row>
    <row r="61" spans="1:35" s="96" customFormat="1" ht="24" hidden="1" x14ac:dyDescent="0.3">
      <c r="A61" s="32" t="s">
        <v>95</v>
      </c>
      <c r="B61" s="18" t="s">
        <v>234</v>
      </c>
      <c r="C61" s="18" t="s">
        <v>235</v>
      </c>
      <c r="D61" s="38" t="s">
        <v>92</v>
      </c>
      <c r="E61" s="35"/>
      <c r="F61" s="35">
        <v>12</v>
      </c>
      <c r="G61" s="35"/>
      <c r="H61" s="35">
        <v>12</v>
      </c>
      <c r="I61" s="35"/>
      <c r="J61" s="35"/>
      <c r="K61" s="35"/>
      <c r="L61" s="36"/>
      <c r="M61" s="57">
        <f t="shared" si="7"/>
        <v>24</v>
      </c>
      <c r="N61" s="57" t="s">
        <v>190</v>
      </c>
      <c r="O61" s="58"/>
      <c r="P61" s="58" t="s">
        <v>190</v>
      </c>
      <c r="Q61" s="58"/>
      <c r="R61" s="58"/>
      <c r="S61" s="50"/>
      <c r="T61" s="50">
        <v>1</v>
      </c>
      <c r="U61" s="50">
        <v>9</v>
      </c>
      <c r="V61" s="50">
        <v>3</v>
      </c>
      <c r="W61" s="50">
        <v>1</v>
      </c>
      <c r="X61" s="50">
        <v>1</v>
      </c>
      <c r="Y61" s="50">
        <f t="shared" si="4"/>
        <v>3.0000000000000004</v>
      </c>
      <c r="Z61" s="50">
        <v>3</v>
      </c>
      <c r="AA61" s="50">
        <v>3</v>
      </c>
      <c r="AB61" s="50">
        <v>3</v>
      </c>
      <c r="AC61" s="50">
        <v>1</v>
      </c>
      <c r="AD61" s="50">
        <f t="shared" si="5"/>
        <v>2.8000000000000003</v>
      </c>
      <c r="AE61" s="51">
        <f t="shared" si="6"/>
        <v>1.0714285714285714</v>
      </c>
      <c r="AF61" s="55"/>
      <c r="AG61" s="52" t="s">
        <v>247</v>
      </c>
      <c r="AH61" s="53" t="s">
        <v>252</v>
      </c>
      <c r="AI61" s="2"/>
    </row>
    <row r="62" spans="1:35" ht="48" hidden="1" x14ac:dyDescent="0.3">
      <c r="A62" s="34" t="s">
        <v>81</v>
      </c>
      <c r="B62" s="18" t="s">
        <v>259</v>
      </c>
      <c r="C62" s="18"/>
      <c r="D62" s="18" t="s">
        <v>260</v>
      </c>
      <c r="E62" s="56"/>
      <c r="F62" s="56"/>
      <c r="G62" s="56"/>
      <c r="H62" s="56"/>
      <c r="I62" s="56"/>
      <c r="J62" s="56"/>
      <c r="K62" s="56"/>
      <c r="L62" s="78"/>
      <c r="M62" s="56"/>
      <c r="N62" s="56"/>
      <c r="O62" s="56"/>
      <c r="P62" s="56"/>
      <c r="Q62" s="56"/>
      <c r="R62" s="56"/>
      <c r="S62" s="56"/>
      <c r="T62" s="56">
        <v>1</v>
      </c>
      <c r="U62" s="56">
        <v>9</v>
      </c>
      <c r="V62" s="56">
        <v>3</v>
      </c>
      <c r="W62" s="56">
        <v>1</v>
      </c>
      <c r="X62" s="56">
        <v>1</v>
      </c>
      <c r="Y62" s="50">
        <f t="shared" si="4"/>
        <v>3.0000000000000004</v>
      </c>
      <c r="Z62" s="56">
        <v>3</v>
      </c>
      <c r="AA62" s="56">
        <v>3</v>
      </c>
      <c r="AB62" s="56">
        <v>3</v>
      </c>
      <c r="AC62" s="56">
        <v>1</v>
      </c>
      <c r="AD62" s="50">
        <f t="shared" si="5"/>
        <v>2.8000000000000003</v>
      </c>
      <c r="AE62" s="51">
        <f t="shared" si="6"/>
        <v>1.0714285714285714</v>
      </c>
      <c r="AF62" s="14"/>
      <c r="AG62" s="52" t="s">
        <v>247</v>
      </c>
      <c r="AH62" s="53" t="s">
        <v>252</v>
      </c>
    </row>
    <row r="63" spans="1:35" ht="24" hidden="1" x14ac:dyDescent="0.3">
      <c r="A63" s="48" t="s">
        <v>86</v>
      </c>
      <c r="B63" s="102" t="s">
        <v>64</v>
      </c>
      <c r="C63" s="102" t="s">
        <v>185</v>
      </c>
      <c r="D63" s="49" t="s">
        <v>54</v>
      </c>
      <c r="E63" s="35"/>
      <c r="F63" s="35"/>
      <c r="G63" s="35">
        <v>35</v>
      </c>
      <c r="H63" s="35"/>
      <c r="I63" s="35"/>
      <c r="J63" s="35"/>
      <c r="K63" s="35"/>
      <c r="L63" s="36"/>
      <c r="M63" s="57">
        <f t="shared" ref="M63:M75" si="8">SUM(E63:L63)</f>
        <v>35</v>
      </c>
      <c r="N63" s="57" t="s">
        <v>190</v>
      </c>
      <c r="O63" s="58"/>
      <c r="P63" s="58"/>
      <c r="Q63" s="58"/>
      <c r="R63" s="58"/>
      <c r="S63" s="50"/>
      <c r="T63" s="50">
        <v>1</v>
      </c>
      <c r="U63" s="50">
        <v>9</v>
      </c>
      <c r="V63" s="50">
        <v>3</v>
      </c>
      <c r="W63" s="50">
        <v>3</v>
      </c>
      <c r="X63" s="50">
        <v>1</v>
      </c>
      <c r="Y63" s="50">
        <f t="shared" si="4"/>
        <v>3.2000000000000006</v>
      </c>
      <c r="Z63" s="50">
        <v>3</v>
      </c>
      <c r="AA63" s="50">
        <v>3</v>
      </c>
      <c r="AB63" s="50">
        <v>3</v>
      </c>
      <c r="AC63" s="50">
        <v>3</v>
      </c>
      <c r="AD63" s="50">
        <f t="shared" si="5"/>
        <v>3</v>
      </c>
      <c r="AE63" s="62">
        <f t="shared" si="6"/>
        <v>1.0666666666666669</v>
      </c>
      <c r="AF63" s="63"/>
      <c r="AG63" s="64" t="s">
        <v>249</v>
      </c>
      <c r="AH63" s="68" t="s">
        <v>252</v>
      </c>
    </row>
    <row r="64" spans="1:35" ht="24" x14ac:dyDescent="0.3">
      <c r="A64" s="34" t="s">
        <v>59</v>
      </c>
      <c r="B64" s="18" t="s">
        <v>57</v>
      </c>
      <c r="C64" s="18" t="s">
        <v>173</v>
      </c>
      <c r="D64" s="20" t="s">
        <v>58</v>
      </c>
      <c r="E64" s="35">
        <v>0</v>
      </c>
      <c r="F64" s="35"/>
      <c r="G64" s="35"/>
      <c r="H64" s="35">
        <v>35</v>
      </c>
      <c r="I64" s="35"/>
      <c r="J64" s="35"/>
      <c r="K64" s="35"/>
      <c r="L64" s="36"/>
      <c r="M64" s="90">
        <f t="shared" si="8"/>
        <v>35</v>
      </c>
      <c r="N64" s="90" t="s">
        <v>190</v>
      </c>
      <c r="O64" s="91"/>
      <c r="P64" s="91" t="s">
        <v>190</v>
      </c>
      <c r="Q64" s="91" t="s">
        <v>190</v>
      </c>
      <c r="R64" s="91"/>
      <c r="S64" s="92"/>
      <c r="T64" s="92">
        <v>1</v>
      </c>
      <c r="U64" s="92">
        <v>9</v>
      </c>
      <c r="V64" s="92">
        <v>3</v>
      </c>
      <c r="W64" s="92">
        <v>1</v>
      </c>
      <c r="X64" s="92">
        <v>3</v>
      </c>
      <c r="Y64" s="92">
        <f t="shared" si="4"/>
        <v>3.2</v>
      </c>
      <c r="Z64" s="92">
        <v>3</v>
      </c>
      <c r="AA64" s="92">
        <v>3</v>
      </c>
      <c r="AB64" s="92">
        <v>3</v>
      </c>
      <c r="AC64" s="92">
        <v>3</v>
      </c>
      <c r="AD64" s="92">
        <f t="shared" si="5"/>
        <v>3</v>
      </c>
      <c r="AE64" s="93">
        <f t="shared" si="6"/>
        <v>1.0666666666666667</v>
      </c>
      <c r="AF64" s="92" t="s">
        <v>210</v>
      </c>
      <c r="AG64" s="95" t="s">
        <v>248</v>
      </c>
      <c r="AH64" s="68" t="s">
        <v>252</v>
      </c>
      <c r="AI64" s="96"/>
    </row>
    <row r="65" spans="1:35" ht="24" hidden="1" x14ac:dyDescent="0.3">
      <c r="A65" s="32" t="s">
        <v>73</v>
      </c>
      <c r="B65" s="18" t="s">
        <v>175</v>
      </c>
      <c r="C65" s="18" t="s">
        <v>176</v>
      </c>
      <c r="D65" s="20" t="s">
        <v>96</v>
      </c>
      <c r="E65" s="35"/>
      <c r="F65" s="35"/>
      <c r="G65" s="35"/>
      <c r="H65" s="35"/>
      <c r="I65" s="35"/>
      <c r="J65" s="35"/>
      <c r="K65" s="35"/>
      <c r="L65" s="36"/>
      <c r="M65" s="57">
        <f t="shared" si="8"/>
        <v>0</v>
      </c>
      <c r="N65" s="57" t="s">
        <v>190</v>
      </c>
      <c r="O65" s="58"/>
      <c r="P65" s="58"/>
      <c r="Q65" s="58"/>
      <c r="R65" s="58"/>
      <c r="S65" s="50"/>
      <c r="T65" s="50">
        <v>3</v>
      </c>
      <c r="U65" s="50">
        <v>3</v>
      </c>
      <c r="V65" s="50">
        <v>3</v>
      </c>
      <c r="W65" s="50">
        <v>1</v>
      </c>
      <c r="X65" s="50">
        <v>3</v>
      </c>
      <c r="Y65" s="50">
        <f t="shared" si="4"/>
        <v>2.8000000000000007</v>
      </c>
      <c r="Z65" s="50">
        <v>3</v>
      </c>
      <c r="AA65" s="50">
        <v>3</v>
      </c>
      <c r="AB65" s="50">
        <v>3</v>
      </c>
      <c r="AC65" s="50">
        <v>1</v>
      </c>
      <c r="AD65" s="50">
        <f t="shared" si="5"/>
        <v>2.8000000000000003</v>
      </c>
      <c r="AE65" s="51">
        <f t="shared" si="6"/>
        <v>1.0000000000000002</v>
      </c>
      <c r="AF65" s="55"/>
      <c r="AG65" s="52" t="s">
        <v>249</v>
      </c>
      <c r="AH65" s="53" t="s">
        <v>252</v>
      </c>
    </row>
    <row r="66" spans="1:35" ht="24" hidden="1" x14ac:dyDescent="0.3">
      <c r="A66" s="32" t="s">
        <v>95</v>
      </c>
      <c r="B66" s="18" t="s">
        <v>233</v>
      </c>
      <c r="C66" s="34" t="s">
        <v>160</v>
      </c>
      <c r="D66" s="38" t="s">
        <v>94</v>
      </c>
      <c r="E66" s="35"/>
      <c r="F66" s="35"/>
      <c r="G66" s="35"/>
      <c r="H66" s="35"/>
      <c r="I66" s="35">
        <v>4</v>
      </c>
      <c r="J66" s="35"/>
      <c r="K66" s="35"/>
      <c r="L66" s="36"/>
      <c r="M66" s="57">
        <f t="shared" si="8"/>
        <v>4</v>
      </c>
      <c r="N66" s="57" t="s">
        <v>190</v>
      </c>
      <c r="O66" s="58"/>
      <c r="P66" s="58" t="s">
        <v>190</v>
      </c>
      <c r="Q66" s="58"/>
      <c r="R66" s="58"/>
      <c r="S66" s="50"/>
      <c r="T66" s="50">
        <v>3</v>
      </c>
      <c r="U66" s="50">
        <v>3</v>
      </c>
      <c r="V66" s="50">
        <v>3</v>
      </c>
      <c r="W66" s="50">
        <v>1</v>
      </c>
      <c r="X66" s="50">
        <v>3</v>
      </c>
      <c r="Y66" s="50">
        <f t="shared" si="4"/>
        <v>2.8000000000000007</v>
      </c>
      <c r="Z66" s="50">
        <v>3</v>
      </c>
      <c r="AA66" s="50">
        <v>3</v>
      </c>
      <c r="AB66" s="50">
        <v>3</v>
      </c>
      <c r="AC66" s="50">
        <v>1</v>
      </c>
      <c r="AD66" s="50">
        <f t="shared" si="5"/>
        <v>2.8000000000000003</v>
      </c>
      <c r="AE66" s="51">
        <f t="shared" si="6"/>
        <v>1.0000000000000002</v>
      </c>
      <c r="AF66" s="55"/>
      <c r="AG66" s="52" t="s">
        <v>247</v>
      </c>
      <c r="AH66" s="53" t="s">
        <v>252</v>
      </c>
    </row>
    <row r="67" spans="1:35" ht="24" x14ac:dyDescent="0.3">
      <c r="A67" s="19" t="s">
        <v>95</v>
      </c>
      <c r="B67" s="23" t="s">
        <v>90</v>
      </c>
      <c r="C67" s="23" t="s">
        <v>217</v>
      </c>
      <c r="D67" s="19" t="s">
        <v>218</v>
      </c>
      <c r="E67" s="19"/>
      <c r="F67" s="69">
        <v>2</v>
      </c>
      <c r="G67" s="19"/>
      <c r="H67" s="19"/>
      <c r="I67" s="19"/>
      <c r="J67" s="19"/>
      <c r="K67" s="19"/>
      <c r="L67" s="24"/>
      <c r="M67" s="70">
        <f t="shared" si="8"/>
        <v>2</v>
      </c>
      <c r="N67" s="25" t="s">
        <v>191</v>
      </c>
      <c r="O67" s="25"/>
      <c r="P67" s="25"/>
      <c r="Q67" s="25" t="s">
        <v>190</v>
      </c>
      <c r="R67" s="25"/>
      <c r="S67" s="25" t="s">
        <v>295</v>
      </c>
      <c r="T67" s="25">
        <v>3</v>
      </c>
      <c r="U67" s="25">
        <v>3</v>
      </c>
      <c r="V67" s="25">
        <v>3</v>
      </c>
      <c r="W67" s="25">
        <v>1</v>
      </c>
      <c r="X67" s="25">
        <v>3</v>
      </c>
      <c r="Y67" s="25">
        <f t="shared" si="4"/>
        <v>2.8000000000000007</v>
      </c>
      <c r="Z67" s="25">
        <v>3</v>
      </c>
      <c r="AA67" s="25">
        <v>3</v>
      </c>
      <c r="AB67" s="25">
        <v>3</v>
      </c>
      <c r="AC67" s="25">
        <v>1</v>
      </c>
      <c r="AD67" s="25">
        <f t="shared" si="5"/>
        <v>2.8000000000000003</v>
      </c>
      <c r="AE67" s="25">
        <f t="shared" si="6"/>
        <v>1.0000000000000002</v>
      </c>
      <c r="AF67" s="19" t="s">
        <v>216</v>
      </c>
      <c r="AG67" s="52" t="s">
        <v>248</v>
      </c>
      <c r="AH67" s="53" t="s">
        <v>252</v>
      </c>
    </row>
    <row r="68" spans="1:35" s="96" customFormat="1" ht="24" hidden="1" x14ac:dyDescent="0.3">
      <c r="A68" s="32" t="s">
        <v>97</v>
      </c>
      <c r="B68" s="18" t="s">
        <v>175</v>
      </c>
      <c r="C68" s="18" t="s">
        <v>187</v>
      </c>
      <c r="D68" s="20" t="s">
        <v>96</v>
      </c>
      <c r="E68" s="35">
        <v>4</v>
      </c>
      <c r="F68" s="35">
        <v>4</v>
      </c>
      <c r="G68" s="35">
        <v>4</v>
      </c>
      <c r="H68" s="35">
        <v>4</v>
      </c>
      <c r="I68" s="35">
        <v>4</v>
      </c>
      <c r="J68" s="35"/>
      <c r="K68" s="35">
        <v>4</v>
      </c>
      <c r="L68" s="36"/>
      <c r="M68" s="57">
        <f t="shared" si="8"/>
        <v>24</v>
      </c>
      <c r="N68" s="57" t="s">
        <v>190</v>
      </c>
      <c r="O68" s="58"/>
      <c r="P68" s="58"/>
      <c r="Q68" s="58"/>
      <c r="R68" s="58"/>
      <c r="S68" s="50"/>
      <c r="T68" s="50">
        <v>3</v>
      </c>
      <c r="U68" s="50">
        <v>3</v>
      </c>
      <c r="V68" s="50">
        <v>1</v>
      </c>
      <c r="W68" s="50">
        <v>1</v>
      </c>
      <c r="X68" s="50">
        <v>3</v>
      </c>
      <c r="Y68" s="50">
        <f t="shared" si="4"/>
        <v>2.4000000000000004</v>
      </c>
      <c r="Z68" s="50">
        <v>3</v>
      </c>
      <c r="AA68" s="50">
        <v>1</v>
      </c>
      <c r="AB68" s="50">
        <v>3</v>
      </c>
      <c r="AC68" s="50">
        <v>1</v>
      </c>
      <c r="AD68" s="50">
        <f t="shared" si="5"/>
        <v>2.4</v>
      </c>
      <c r="AE68" s="51">
        <f t="shared" si="6"/>
        <v>1.0000000000000002</v>
      </c>
      <c r="AF68" s="55"/>
      <c r="AG68" s="52" t="s">
        <v>247</v>
      </c>
      <c r="AH68" s="53" t="s">
        <v>252</v>
      </c>
      <c r="AI68" s="2"/>
    </row>
    <row r="69" spans="1:35" ht="24" hidden="1" x14ac:dyDescent="0.3">
      <c r="A69" s="34" t="s">
        <v>69</v>
      </c>
      <c r="B69" s="18" t="s">
        <v>316</v>
      </c>
      <c r="C69" s="18"/>
      <c r="D69" s="34" t="s">
        <v>317</v>
      </c>
      <c r="E69" s="35">
        <v>8</v>
      </c>
      <c r="F69" s="35"/>
      <c r="G69" s="35"/>
      <c r="H69" s="35"/>
      <c r="I69" s="35"/>
      <c r="J69" s="35"/>
      <c r="K69" s="35"/>
      <c r="L69" s="36"/>
      <c r="M69" s="57">
        <f t="shared" si="8"/>
        <v>8</v>
      </c>
      <c r="N69" s="84"/>
      <c r="O69" s="84"/>
      <c r="P69" s="84"/>
      <c r="Q69" s="84"/>
      <c r="R69" s="84"/>
      <c r="S69" s="84"/>
      <c r="T69" s="84">
        <v>3</v>
      </c>
      <c r="U69" s="84">
        <v>3</v>
      </c>
      <c r="V69" s="84">
        <v>1</v>
      </c>
      <c r="W69" s="84">
        <v>1</v>
      </c>
      <c r="X69" s="84">
        <v>3</v>
      </c>
      <c r="Y69" s="50">
        <f t="shared" si="4"/>
        <v>2.4000000000000004</v>
      </c>
      <c r="Z69" s="84">
        <v>3</v>
      </c>
      <c r="AA69" s="84">
        <v>1</v>
      </c>
      <c r="AB69" s="84">
        <v>3</v>
      </c>
      <c r="AC69" s="84">
        <v>1</v>
      </c>
      <c r="AD69" s="50">
        <f t="shared" si="5"/>
        <v>2.4</v>
      </c>
      <c r="AE69" s="51">
        <f t="shared" si="6"/>
        <v>1.0000000000000002</v>
      </c>
      <c r="AF69" s="124"/>
      <c r="AG69" s="52" t="s">
        <v>247</v>
      </c>
      <c r="AH69" s="53" t="s">
        <v>252</v>
      </c>
    </row>
    <row r="70" spans="1:35" ht="24" hidden="1" x14ac:dyDescent="0.3">
      <c r="A70" s="34" t="s">
        <v>318</v>
      </c>
      <c r="B70" s="18" t="s">
        <v>319</v>
      </c>
      <c r="C70" s="18"/>
      <c r="D70" s="34" t="s">
        <v>320</v>
      </c>
      <c r="E70" s="35">
        <v>4</v>
      </c>
      <c r="F70" s="35"/>
      <c r="G70" s="35"/>
      <c r="H70" s="35"/>
      <c r="I70" s="35"/>
      <c r="J70" s="35"/>
      <c r="K70" s="35"/>
      <c r="L70" s="36"/>
      <c r="M70" s="57">
        <f t="shared" si="8"/>
        <v>4</v>
      </c>
      <c r="N70" s="84"/>
      <c r="O70" s="84"/>
      <c r="P70" s="84"/>
      <c r="Q70" s="84"/>
      <c r="R70" s="84"/>
      <c r="S70" s="84"/>
      <c r="T70" s="84">
        <v>3</v>
      </c>
      <c r="U70" s="84">
        <v>3</v>
      </c>
      <c r="V70" s="84">
        <v>1</v>
      </c>
      <c r="W70" s="84">
        <v>1</v>
      </c>
      <c r="X70" s="84">
        <v>3</v>
      </c>
      <c r="Y70" s="50">
        <f t="shared" si="4"/>
        <v>2.4000000000000004</v>
      </c>
      <c r="Z70" s="84">
        <v>3</v>
      </c>
      <c r="AA70" s="84">
        <v>1</v>
      </c>
      <c r="AB70" s="84">
        <v>3</v>
      </c>
      <c r="AC70" s="84">
        <v>1</v>
      </c>
      <c r="AD70" s="50">
        <f t="shared" si="5"/>
        <v>2.4</v>
      </c>
      <c r="AE70" s="51">
        <f t="shared" si="6"/>
        <v>1.0000000000000002</v>
      </c>
      <c r="AF70" s="124"/>
      <c r="AG70" s="52" t="s">
        <v>247</v>
      </c>
      <c r="AH70" s="53" t="s">
        <v>252</v>
      </c>
    </row>
    <row r="71" spans="1:35" ht="24" hidden="1" x14ac:dyDescent="0.3">
      <c r="A71" s="32" t="s">
        <v>59</v>
      </c>
      <c r="B71" s="18" t="s">
        <v>55</v>
      </c>
      <c r="C71" s="18"/>
      <c r="D71" s="20" t="s">
        <v>56</v>
      </c>
      <c r="E71" s="35"/>
      <c r="F71" s="35"/>
      <c r="G71" s="35"/>
      <c r="H71" s="35">
        <v>10</v>
      </c>
      <c r="I71" s="35"/>
      <c r="J71" s="35"/>
      <c r="K71" s="35"/>
      <c r="L71" s="36"/>
      <c r="M71" s="57">
        <f t="shared" si="8"/>
        <v>10</v>
      </c>
      <c r="N71" s="57" t="s">
        <v>190</v>
      </c>
      <c r="O71" s="58"/>
      <c r="P71" s="58"/>
      <c r="Q71" s="58"/>
      <c r="R71" s="58"/>
      <c r="S71" s="50"/>
      <c r="T71" s="50">
        <v>1</v>
      </c>
      <c r="U71" s="50">
        <v>3</v>
      </c>
      <c r="V71" s="50">
        <v>3</v>
      </c>
      <c r="W71" s="50">
        <v>1</v>
      </c>
      <c r="X71" s="50">
        <v>1</v>
      </c>
      <c r="Y71" s="50">
        <f t="shared" si="4"/>
        <v>1.8000000000000003</v>
      </c>
      <c r="Z71" s="50">
        <v>1</v>
      </c>
      <c r="AA71" s="50">
        <v>3</v>
      </c>
      <c r="AB71" s="50">
        <v>3</v>
      </c>
      <c r="AC71" s="50">
        <v>1</v>
      </c>
      <c r="AD71" s="50">
        <f t="shared" si="5"/>
        <v>1.8000000000000003</v>
      </c>
      <c r="AE71" s="51">
        <f t="shared" si="6"/>
        <v>1</v>
      </c>
      <c r="AF71" s="55"/>
      <c r="AG71" s="52" t="s">
        <v>247</v>
      </c>
      <c r="AH71" s="53" t="s">
        <v>252</v>
      </c>
    </row>
    <row r="72" spans="1:35" s="96" customFormat="1" x14ac:dyDescent="0.3">
      <c r="A72" s="32" t="s">
        <v>59</v>
      </c>
      <c r="B72" s="18" t="s">
        <v>50</v>
      </c>
      <c r="C72" s="18" t="s">
        <v>151</v>
      </c>
      <c r="D72" s="20" t="s">
        <v>51</v>
      </c>
      <c r="E72" s="35"/>
      <c r="F72" s="35">
        <v>1.4</v>
      </c>
      <c r="G72" s="35"/>
      <c r="H72" s="35">
        <v>3</v>
      </c>
      <c r="I72" s="35"/>
      <c r="J72" s="35"/>
      <c r="K72" s="35"/>
      <c r="L72" s="36"/>
      <c r="M72" s="57">
        <f t="shared" si="8"/>
        <v>4.4000000000000004</v>
      </c>
      <c r="N72" s="57" t="s">
        <v>190</v>
      </c>
      <c r="O72" s="58"/>
      <c r="P72" s="58"/>
      <c r="Q72" s="58" t="s">
        <v>190</v>
      </c>
      <c r="R72" s="58"/>
      <c r="S72" s="50"/>
      <c r="T72" s="50">
        <v>1</v>
      </c>
      <c r="U72" s="50">
        <v>3</v>
      </c>
      <c r="V72" s="50">
        <v>3</v>
      </c>
      <c r="W72" s="50">
        <v>1</v>
      </c>
      <c r="X72" s="50">
        <v>3</v>
      </c>
      <c r="Y72" s="50">
        <f t="shared" ref="Y72:Y103" si="9" xml:space="preserve"> SUMPRODUCT(T72:X72,T$4:X$4)</f>
        <v>2</v>
      </c>
      <c r="Z72" s="50">
        <v>1</v>
      </c>
      <c r="AA72" s="50">
        <v>3</v>
      </c>
      <c r="AB72" s="50">
        <v>3</v>
      </c>
      <c r="AC72" s="50">
        <v>3</v>
      </c>
      <c r="AD72" s="50">
        <f t="shared" ref="AD72:AD103" si="10" xml:space="preserve"> SUMPRODUCT(Z72:AC72,Z$4:AC$4)</f>
        <v>2</v>
      </c>
      <c r="AE72" s="51">
        <f t="shared" ref="AE72:AE103" si="11">IF(AD72&gt;0,Y72/AD72,0)</f>
        <v>1</v>
      </c>
      <c r="AF72" s="55"/>
      <c r="AG72" s="52" t="s">
        <v>248</v>
      </c>
      <c r="AH72" s="53" t="s">
        <v>44</v>
      </c>
      <c r="AI72" s="2"/>
    </row>
    <row r="73" spans="1:35" s="96" customFormat="1" ht="48" hidden="1" x14ac:dyDescent="0.3">
      <c r="A73" s="88" t="s">
        <v>11</v>
      </c>
      <c r="B73" s="101" t="s">
        <v>164</v>
      </c>
      <c r="C73" s="103" t="s">
        <v>165</v>
      </c>
      <c r="D73" s="89" t="s">
        <v>166</v>
      </c>
      <c r="E73" s="35"/>
      <c r="F73" s="35">
        <v>24</v>
      </c>
      <c r="G73" s="35"/>
      <c r="H73" s="35"/>
      <c r="I73" s="35"/>
      <c r="J73" s="35"/>
      <c r="K73" s="35"/>
      <c r="L73" s="36"/>
      <c r="M73" s="57">
        <f t="shared" si="8"/>
        <v>24</v>
      </c>
      <c r="N73" s="57" t="s">
        <v>190</v>
      </c>
      <c r="O73" s="58"/>
      <c r="P73" s="58"/>
      <c r="Q73" s="58"/>
      <c r="R73" s="58"/>
      <c r="S73" s="50"/>
      <c r="T73" s="50">
        <v>3</v>
      </c>
      <c r="U73" s="50">
        <v>3</v>
      </c>
      <c r="V73" s="50">
        <v>3</v>
      </c>
      <c r="W73" s="50">
        <v>1</v>
      </c>
      <c r="X73" s="50">
        <v>1</v>
      </c>
      <c r="Y73" s="50">
        <f t="shared" si="9"/>
        <v>2.6000000000000005</v>
      </c>
      <c r="Z73" s="50">
        <v>3</v>
      </c>
      <c r="AA73" s="50">
        <v>3</v>
      </c>
      <c r="AB73" s="50">
        <v>3</v>
      </c>
      <c r="AC73" s="50">
        <v>1</v>
      </c>
      <c r="AD73" s="50">
        <f t="shared" si="10"/>
        <v>2.8000000000000003</v>
      </c>
      <c r="AE73" s="51">
        <f t="shared" si="11"/>
        <v>0.92857142857142871</v>
      </c>
      <c r="AF73" s="55"/>
      <c r="AG73" s="52" t="s">
        <v>247</v>
      </c>
      <c r="AH73" s="53" t="s">
        <v>252</v>
      </c>
      <c r="AI73" s="2"/>
    </row>
    <row r="74" spans="1:35" s="96" customFormat="1" ht="24" hidden="1" x14ac:dyDescent="0.3">
      <c r="A74" s="32" t="s">
        <v>77</v>
      </c>
      <c r="B74" s="18" t="s">
        <v>74</v>
      </c>
      <c r="C74" s="18" t="s">
        <v>179</v>
      </c>
      <c r="D74" s="20" t="s">
        <v>75</v>
      </c>
      <c r="E74" s="35"/>
      <c r="F74" s="35"/>
      <c r="G74" s="37"/>
      <c r="H74" s="35"/>
      <c r="I74" s="35"/>
      <c r="J74" s="35"/>
      <c r="K74" s="35">
        <v>10</v>
      </c>
      <c r="L74" s="36"/>
      <c r="M74" s="57">
        <f t="shared" si="8"/>
        <v>10</v>
      </c>
      <c r="N74" s="57" t="s">
        <v>190</v>
      </c>
      <c r="O74" s="58"/>
      <c r="P74" s="58"/>
      <c r="Q74" s="58"/>
      <c r="R74" s="58"/>
      <c r="S74" s="50"/>
      <c r="T74" s="50">
        <v>3</v>
      </c>
      <c r="U74" s="50">
        <v>1</v>
      </c>
      <c r="V74" s="50">
        <v>1</v>
      </c>
      <c r="W74" s="50">
        <v>1</v>
      </c>
      <c r="X74" s="50">
        <v>9</v>
      </c>
      <c r="Y74" s="50">
        <f t="shared" si="9"/>
        <v>2.6</v>
      </c>
      <c r="Z74" s="50">
        <v>3</v>
      </c>
      <c r="AA74" s="50">
        <v>3</v>
      </c>
      <c r="AB74" s="50">
        <v>3</v>
      </c>
      <c r="AC74" s="50">
        <v>1</v>
      </c>
      <c r="AD74" s="50">
        <f t="shared" si="10"/>
        <v>2.8000000000000003</v>
      </c>
      <c r="AE74" s="51">
        <f t="shared" si="11"/>
        <v>0.92857142857142849</v>
      </c>
      <c r="AF74" s="55"/>
      <c r="AG74" s="52" t="s">
        <v>249</v>
      </c>
      <c r="AH74" s="53" t="s">
        <v>252</v>
      </c>
      <c r="AI74" s="2"/>
    </row>
    <row r="75" spans="1:35" x14ac:dyDescent="0.3">
      <c r="A75" s="32" t="s">
        <v>73</v>
      </c>
      <c r="B75" s="18" t="s">
        <v>72</v>
      </c>
      <c r="C75" s="18"/>
      <c r="D75" s="20" t="s">
        <v>68</v>
      </c>
      <c r="E75" s="35"/>
      <c r="F75" s="35"/>
      <c r="G75" s="35"/>
      <c r="H75" s="35">
        <v>27</v>
      </c>
      <c r="I75" s="35"/>
      <c r="J75" s="35"/>
      <c r="K75" s="35"/>
      <c r="L75" s="36"/>
      <c r="M75" s="57">
        <f t="shared" si="8"/>
        <v>27</v>
      </c>
      <c r="N75" s="57" t="s">
        <v>190</v>
      </c>
      <c r="O75" s="58"/>
      <c r="P75" s="58"/>
      <c r="Q75" s="58" t="s">
        <v>190</v>
      </c>
      <c r="R75" s="58"/>
      <c r="S75" s="50"/>
      <c r="T75" s="50">
        <v>3</v>
      </c>
      <c r="U75" s="50">
        <v>1</v>
      </c>
      <c r="V75" s="50">
        <v>1</v>
      </c>
      <c r="W75" s="50">
        <v>1</v>
      </c>
      <c r="X75" s="50">
        <v>9</v>
      </c>
      <c r="Y75" s="50">
        <f t="shared" si="9"/>
        <v>2.6</v>
      </c>
      <c r="Z75" s="50">
        <v>3</v>
      </c>
      <c r="AA75" s="50">
        <v>3</v>
      </c>
      <c r="AB75" s="50">
        <v>3</v>
      </c>
      <c r="AC75" s="50">
        <v>1</v>
      </c>
      <c r="AD75" s="50">
        <f t="shared" si="10"/>
        <v>2.8000000000000003</v>
      </c>
      <c r="AE75" s="51">
        <f t="shared" si="11"/>
        <v>0.92857142857142849</v>
      </c>
      <c r="AF75" s="55"/>
      <c r="AG75" s="52" t="s">
        <v>248</v>
      </c>
      <c r="AH75" s="53" t="s">
        <v>252</v>
      </c>
    </row>
    <row r="76" spans="1:35" ht="36" hidden="1" x14ac:dyDescent="0.3">
      <c r="A76" s="34" t="s">
        <v>59</v>
      </c>
      <c r="B76" s="18" t="s">
        <v>303</v>
      </c>
      <c r="C76" s="18"/>
      <c r="D76" s="34"/>
      <c r="E76" s="56"/>
      <c r="F76" s="56"/>
      <c r="G76" s="56"/>
      <c r="H76" s="56"/>
      <c r="I76" s="56"/>
      <c r="J76" s="56"/>
      <c r="K76" s="56"/>
      <c r="L76" s="78"/>
      <c r="M76" s="56"/>
      <c r="N76" s="56"/>
      <c r="O76" s="56"/>
      <c r="P76" s="56"/>
      <c r="Q76" s="56"/>
      <c r="R76" s="56"/>
      <c r="S76" s="56"/>
      <c r="T76" s="56">
        <v>3</v>
      </c>
      <c r="U76" s="56">
        <v>3</v>
      </c>
      <c r="V76" s="56">
        <v>1</v>
      </c>
      <c r="W76" s="56">
        <v>1</v>
      </c>
      <c r="X76" s="56">
        <v>1</v>
      </c>
      <c r="Y76" s="50">
        <f t="shared" si="9"/>
        <v>2.2000000000000006</v>
      </c>
      <c r="Z76" s="56">
        <v>3</v>
      </c>
      <c r="AA76" s="56">
        <v>1</v>
      </c>
      <c r="AB76" s="56">
        <v>3</v>
      </c>
      <c r="AC76" s="56">
        <v>1</v>
      </c>
      <c r="AD76" s="50">
        <f t="shared" si="10"/>
        <v>2.4</v>
      </c>
      <c r="AE76" s="51">
        <f t="shared" si="11"/>
        <v>0.91666666666666696</v>
      </c>
      <c r="AF76" s="14" t="s">
        <v>299</v>
      </c>
      <c r="AG76" s="52" t="s">
        <v>247</v>
      </c>
      <c r="AH76" s="53" t="s">
        <v>252</v>
      </c>
    </row>
    <row r="77" spans="1:35" ht="24" x14ac:dyDescent="0.3">
      <c r="A77" s="34" t="s">
        <v>304</v>
      </c>
      <c r="B77" s="18" t="s">
        <v>308</v>
      </c>
      <c r="C77" s="18" t="s">
        <v>309</v>
      </c>
      <c r="D77" s="34" t="s">
        <v>310</v>
      </c>
      <c r="E77" s="35">
        <v>2</v>
      </c>
      <c r="F77" s="35"/>
      <c r="G77" s="35"/>
      <c r="H77" s="35"/>
      <c r="I77" s="35"/>
      <c r="J77" s="35"/>
      <c r="K77" s="35"/>
      <c r="L77" s="36"/>
      <c r="M77" s="57">
        <f t="shared" ref="M77:M84" si="12">SUM(E77:L77)</f>
        <v>2</v>
      </c>
      <c r="N77" s="84"/>
      <c r="O77" s="84"/>
      <c r="P77" s="84"/>
      <c r="Q77" s="84"/>
      <c r="R77" s="84"/>
      <c r="S77" s="84"/>
      <c r="T77" s="84">
        <v>3</v>
      </c>
      <c r="U77" s="84">
        <v>3</v>
      </c>
      <c r="V77" s="84">
        <v>1</v>
      </c>
      <c r="W77" s="84">
        <v>1</v>
      </c>
      <c r="X77" s="84">
        <v>1</v>
      </c>
      <c r="Y77" s="50">
        <f t="shared" si="9"/>
        <v>2.2000000000000006</v>
      </c>
      <c r="Z77" s="84">
        <v>3</v>
      </c>
      <c r="AA77" s="84">
        <v>1</v>
      </c>
      <c r="AB77" s="84">
        <v>3</v>
      </c>
      <c r="AC77" s="84">
        <v>1</v>
      </c>
      <c r="AD77" s="50">
        <f t="shared" si="10"/>
        <v>2.4</v>
      </c>
      <c r="AE77" s="51">
        <f t="shared" si="11"/>
        <v>0.91666666666666696</v>
      </c>
      <c r="AF77" s="124"/>
      <c r="AG77" s="52" t="s">
        <v>248</v>
      </c>
      <c r="AH77" s="53" t="s">
        <v>252</v>
      </c>
    </row>
    <row r="78" spans="1:35" hidden="1" x14ac:dyDescent="0.3">
      <c r="A78" s="33" t="s">
        <v>28</v>
      </c>
      <c r="B78" s="18" t="s">
        <v>25</v>
      </c>
      <c r="C78" s="18" t="s">
        <v>168</v>
      </c>
      <c r="D78" s="20" t="s">
        <v>26</v>
      </c>
      <c r="E78" s="35"/>
      <c r="F78" s="35"/>
      <c r="G78" s="35"/>
      <c r="H78" s="35">
        <v>75</v>
      </c>
      <c r="I78" s="35"/>
      <c r="J78" s="37"/>
      <c r="K78" s="35"/>
      <c r="L78" s="36"/>
      <c r="M78" s="57">
        <f t="shared" si="12"/>
        <v>75</v>
      </c>
      <c r="N78" s="57" t="s">
        <v>190</v>
      </c>
      <c r="O78" s="58"/>
      <c r="P78" s="58"/>
      <c r="Q78" s="58"/>
      <c r="R78" s="58"/>
      <c r="S78" s="50" t="s">
        <v>138</v>
      </c>
      <c r="T78" s="50">
        <v>9</v>
      </c>
      <c r="U78" s="50">
        <v>1</v>
      </c>
      <c r="V78" s="50">
        <v>3</v>
      </c>
      <c r="W78" s="50">
        <v>1</v>
      </c>
      <c r="X78" s="50">
        <v>3</v>
      </c>
      <c r="Y78" s="50">
        <f t="shared" si="9"/>
        <v>4.8</v>
      </c>
      <c r="Z78" s="50">
        <v>9</v>
      </c>
      <c r="AA78" s="50">
        <v>3</v>
      </c>
      <c r="AB78" s="50">
        <v>1</v>
      </c>
      <c r="AC78" s="50">
        <v>1</v>
      </c>
      <c r="AD78" s="50">
        <f t="shared" si="10"/>
        <v>5.3999999999999995</v>
      </c>
      <c r="AE78" s="51">
        <f t="shared" si="11"/>
        <v>0.88888888888888895</v>
      </c>
      <c r="AF78" s="55"/>
      <c r="AG78" s="52" t="s">
        <v>247</v>
      </c>
      <c r="AH78" s="53" t="s">
        <v>252</v>
      </c>
    </row>
    <row r="79" spans="1:35" s="96" customFormat="1" ht="24" hidden="1" x14ac:dyDescent="0.3">
      <c r="A79" s="32" t="s">
        <v>69</v>
      </c>
      <c r="B79" s="43" t="s">
        <v>67</v>
      </c>
      <c r="C79" s="43" t="s">
        <v>174</v>
      </c>
      <c r="D79" s="73" t="s">
        <v>242</v>
      </c>
      <c r="E79" s="35">
        <v>8</v>
      </c>
      <c r="F79" s="35">
        <v>2</v>
      </c>
      <c r="G79" s="35">
        <v>2</v>
      </c>
      <c r="H79" s="35">
        <v>2</v>
      </c>
      <c r="I79" s="35">
        <v>2</v>
      </c>
      <c r="J79" s="35">
        <v>10</v>
      </c>
      <c r="K79" s="35"/>
      <c r="L79" s="36"/>
      <c r="M79" s="57">
        <f t="shared" si="12"/>
        <v>26</v>
      </c>
      <c r="N79" s="57" t="s">
        <v>190</v>
      </c>
      <c r="O79" s="58"/>
      <c r="P79" s="58"/>
      <c r="Q79" s="58"/>
      <c r="R79" s="58"/>
      <c r="S79" s="50"/>
      <c r="T79" s="50">
        <v>3</v>
      </c>
      <c r="U79" s="50">
        <v>3</v>
      </c>
      <c r="V79" s="50">
        <v>3</v>
      </c>
      <c r="W79" s="50">
        <v>1</v>
      </c>
      <c r="X79" s="50">
        <v>1</v>
      </c>
      <c r="Y79" s="50">
        <f t="shared" si="9"/>
        <v>2.6000000000000005</v>
      </c>
      <c r="Z79" s="50">
        <v>3</v>
      </c>
      <c r="AA79" s="50">
        <v>3</v>
      </c>
      <c r="AB79" s="50">
        <v>3</v>
      </c>
      <c r="AC79" s="50">
        <v>3</v>
      </c>
      <c r="AD79" s="50">
        <f t="shared" si="10"/>
        <v>3</v>
      </c>
      <c r="AE79" s="51">
        <f t="shared" si="11"/>
        <v>0.86666666666666681</v>
      </c>
      <c r="AF79" s="55"/>
      <c r="AG79" s="52" t="s">
        <v>247</v>
      </c>
      <c r="AH79" s="53" t="s">
        <v>252</v>
      </c>
      <c r="AI79" s="2"/>
    </row>
    <row r="80" spans="1:35" ht="24" hidden="1" x14ac:dyDescent="0.3">
      <c r="A80" s="32" t="s">
        <v>69</v>
      </c>
      <c r="B80" s="43" t="s">
        <v>60</v>
      </c>
      <c r="C80" s="43" t="s">
        <v>174</v>
      </c>
      <c r="D80" s="20" t="s">
        <v>61</v>
      </c>
      <c r="E80" s="35"/>
      <c r="F80" s="35">
        <v>14</v>
      </c>
      <c r="G80" s="35"/>
      <c r="H80" s="35"/>
      <c r="I80" s="35">
        <v>10</v>
      </c>
      <c r="J80" s="35"/>
      <c r="K80" s="35"/>
      <c r="L80" s="36"/>
      <c r="M80" s="57">
        <f t="shared" si="12"/>
        <v>24</v>
      </c>
      <c r="N80" s="57" t="s">
        <v>190</v>
      </c>
      <c r="O80" s="58"/>
      <c r="P80" s="58"/>
      <c r="Q80" s="58"/>
      <c r="R80" s="58"/>
      <c r="S80" s="50"/>
      <c r="T80" s="50">
        <v>1</v>
      </c>
      <c r="U80" s="50">
        <v>3</v>
      </c>
      <c r="V80" s="50">
        <v>3</v>
      </c>
      <c r="W80" s="50">
        <v>1</v>
      </c>
      <c r="X80" s="50">
        <v>9</v>
      </c>
      <c r="Y80" s="50">
        <f t="shared" si="9"/>
        <v>2.6</v>
      </c>
      <c r="Z80" s="50">
        <v>3</v>
      </c>
      <c r="AA80" s="50">
        <v>3</v>
      </c>
      <c r="AB80" s="50">
        <v>3</v>
      </c>
      <c r="AC80" s="50">
        <v>3</v>
      </c>
      <c r="AD80" s="50">
        <f t="shared" si="10"/>
        <v>3</v>
      </c>
      <c r="AE80" s="51">
        <f t="shared" si="11"/>
        <v>0.8666666666666667</v>
      </c>
      <c r="AF80" s="55"/>
      <c r="AG80" s="52" t="s">
        <v>249</v>
      </c>
      <c r="AH80" s="53" t="s">
        <v>252</v>
      </c>
    </row>
    <row r="81" spans="1:35" hidden="1" x14ac:dyDescent="0.3">
      <c r="A81" s="32" t="s">
        <v>69</v>
      </c>
      <c r="B81" s="43" t="s">
        <v>62</v>
      </c>
      <c r="C81" s="43" t="s">
        <v>174</v>
      </c>
      <c r="D81" s="20" t="s">
        <v>63</v>
      </c>
      <c r="E81" s="35"/>
      <c r="F81" s="35">
        <v>14</v>
      </c>
      <c r="G81" s="35"/>
      <c r="H81" s="35">
        <v>4</v>
      </c>
      <c r="I81" s="35"/>
      <c r="J81" s="35">
        <v>5</v>
      </c>
      <c r="K81" s="35"/>
      <c r="L81" s="36"/>
      <c r="M81" s="57">
        <f t="shared" si="12"/>
        <v>23</v>
      </c>
      <c r="N81" s="57" t="s">
        <v>190</v>
      </c>
      <c r="O81" s="58"/>
      <c r="P81" s="58"/>
      <c r="Q81" s="58"/>
      <c r="R81" s="58"/>
      <c r="S81" s="50"/>
      <c r="T81" s="50">
        <v>1</v>
      </c>
      <c r="U81" s="50">
        <v>3</v>
      </c>
      <c r="V81" s="50">
        <v>3</v>
      </c>
      <c r="W81" s="50">
        <v>1</v>
      </c>
      <c r="X81" s="50">
        <v>9</v>
      </c>
      <c r="Y81" s="50">
        <f t="shared" si="9"/>
        <v>2.6</v>
      </c>
      <c r="Z81" s="50">
        <v>3</v>
      </c>
      <c r="AA81" s="50">
        <v>3</v>
      </c>
      <c r="AB81" s="50">
        <v>3</v>
      </c>
      <c r="AC81" s="50">
        <v>3</v>
      </c>
      <c r="AD81" s="50">
        <f t="shared" si="10"/>
        <v>3</v>
      </c>
      <c r="AE81" s="51">
        <f t="shared" si="11"/>
        <v>0.8666666666666667</v>
      </c>
      <c r="AF81" s="55"/>
      <c r="AG81" s="52" t="s">
        <v>249</v>
      </c>
      <c r="AH81" s="53" t="s">
        <v>252</v>
      </c>
    </row>
    <row r="82" spans="1:35" ht="24" x14ac:dyDescent="0.3">
      <c r="A82" s="34" t="s">
        <v>69</v>
      </c>
      <c r="B82" s="18" t="s">
        <v>314</v>
      </c>
      <c r="C82" s="18"/>
      <c r="D82" s="34" t="s">
        <v>315</v>
      </c>
      <c r="E82" s="35">
        <v>15</v>
      </c>
      <c r="F82" s="35"/>
      <c r="G82" s="35"/>
      <c r="H82" s="35"/>
      <c r="I82" s="35"/>
      <c r="J82" s="35"/>
      <c r="K82" s="35"/>
      <c r="L82" s="36"/>
      <c r="M82" s="57">
        <f t="shared" si="12"/>
        <v>15</v>
      </c>
      <c r="N82" s="84"/>
      <c r="O82" s="84"/>
      <c r="P82" s="84"/>
      <c r="Q82" s="84"/>
      <c r="R82" s="84"/>
      <c r="S82" s="84"/>
      <c r="T82" s="84">
        <v>3</v>
      </c>
      <c r="U82" s="84">
        <v>9</v>
      </c>
      <c r="V82" s="84">
        <v>1</v>
      </c>
      <c r="W82" s="84">
        <v>1</v>
      </c>
      <c r="X82" s="84">
        <v>3</v>
      </c>
      <c r="Y82" s="50">
        <f t="shared" si="9"/>
        <v>3.6000000000000005</v>
      </c>
      <c r="Z82" s="84">
        <v>3</v>
      </c>
      <c r="AA82" s="84">
        <v>3</v>
      </c>
      <c r="AB82" s="84">
        <v>3</v>
      </c>
      <c r="AC82" s="84">
        <v>9</v>
      </c>
      <c r="AD82" s="50">
        <f t="shared" si="10"/>
        <v>3.6</v>
      </c>
      <c r="AE82" s="51">
        <f t="shared" si="11"/>
        <v>1.0000000000000002</v>
      </c>
      <c r="AF82" s="124"/>
      <c r="AG82" s="52" t="s">
        <v>248</v>
      </c>
      <c r="AH82" s="53" t="s">
        <v>252</v>
      </c>
    </row>
    <row r="83" spans="1:35" s="96" customFormat="1" hidden="1" x14ac:dyDescent="0.3">
      <c r="A83" s="32" t="s">
        <v>89</v>
      </c>
      <c r="B83" s="18" t="s">
        <v>87</v>
      </c>
      <c r="C83" s="18"/>
      <c r="D83" s="20" t="s">
        <v>88</v>
      </c>
      <c r="E83" s="35"/>
      <c r="F83" s="39"/>
      <c r="G83" s="35"/>
      <c r="H83" s="35"/>
      <c r="I83" s="35"/>
      <c r="J83" s="112"/>
      <c r="K83" s="37"/>
      <c r="L83" s="105">
        <v>2000</v>
      </c>
      <c r="M83" s="57">
        <f t="shared" si="12"/>
        <v>2000</v>
      </c>
      <c r="N83" s="57" t="s">
        <v>190</v>
      </c>
      <c r="O83" s="58"/>
      <c r="P83" s="58"/>
      <c r="Q83" s="58"/>
      <c r="R83" s="58"/>
      <c r="S83" s="50"/>
      <c r="T83" s="50">
        <v>9</v>
      </c>
      <c r="U83" s="50">
        <v>1</v>
      </c>
      <c r="V83" s="50">
        <v>1</v>
      </c>
      <c r="W83" s="50">
        <v>1</v>
      </c>
      <c r="X83" s="50">
        <v>9</v>
      </c>
      <c r="Y83" s="50">
        <f t="shared" si="9"/>
        <v>5</v>
      </c>
      <c r="Z83" s="50">
        <v>9</v>
      </c>
      <c r="AA83" s="50">
        <v>3</v>
      </c>
      <c r="AB83" s="50">
        <v>3</v>
      </c>
      <c r="AC83" s="50">
        <v>3</v>
      </c>
      <c r="AD83" s="50">
        <f t="shared" si="10"/>
        <v>5.9999999999999991</v>
      </c>
      <c r="AE83" s="51">
        <f t="shared" si="11"/>
        <v>0.83333333333333348</v>
      </c>
      <c r="AF83" s="55"/>
      <c r="AG83" s="52" t="s">
        <v>249</v>
      </c>
      <c r="AH83" s="53" t="s">
        <v>252</v>
      </c>
      <c r="AI83" s="2"/>
    </row>
    <row r="84" spans="1:35" ht="24" x14ac:dyDescent="0.3">
      <c r="A84" s="33" t="s">
        <v>28</v>
      </c>
      <c r="B84" s="18" t="s">
        <v>27</v>
      </c>
      <c r="C84" s="18" t="s">
        <v>168</v>
      </c>
      <c r="D84" s="38" t="s">
        <v>16</v>
      </c>
      <c r="E84" s="35"/>
      <c r="F84" s="39"/>
      <c r="G84" s="35">
        <v>400</v>
      </c>
      <c r="H84" s="35"/>
      <c r="I84" s="35">
        <v>25</v>
      </c>
      <c r="J84" s="40"/>
      <c r="K84" s="35"/>
      <c r="L84" s="36"/>
      <c r="M84" s="90">
        <f t="shared" si="12"/>
        <v>425</v>
      </c>
      <c r="N84" s="90" t="s">
        <v>190</v>
      </c>
      <c r="O84" s="91"/>
      <c r="P84" s="91"/>
      <c r="Q84" s="91"/>
      <c r="R84" s="91"/>
      <c r="S84" s="92"/>
      <c r="T84" s="92">
        <v>9</v>
      </c>
      <c r="U84" s="92">
        <v>3</v>
      </c>
      <c r="V84" s="92">
        <v>3</v>
      </c>
      <c r="W84" s="92">
        <v>1</v>
      </c>
      <c r="X84" s="92">
        <v>1</v>
      </c>
      <c r="Y84" s="92">
        <f t="shared" si="9"/>
        <v>5</v>
      </c>
      <c r="Z84" s="92">
        <v>9</v>
      </c>
      <c r="AA84" s="92">
        <v>3</v>
      </c>
      <c r="AB84" s="92">
        <v>3</v>
      </c>
      <c r="AC84" s="92">
        <v>3</v>
      </c>
      <c r="AD84" s="92">
        <f t="shared" si="10"/>
        <v>5.9999999999999991</v>
      </c>
      <c r="AE84" s="93">
        <f t="shared" si="11"/>
        <v>0.83333333333333348</v>
      </c>
      <c r="AF84" s="92" t="s">
        <v>209</v>
      </c>
      <c r="AG84" s="95" t="s">
        <v>248</v>
      </c>
      <c r="AH84" s="68" t="s">
        <v>252</v>
      </c>
      <c r="AI84" s="96"/>
    </row>
    <row r="85" spans="1:35" s="96" customFormat="1" ht="48" hidden="1" x14ac:dyDescent="0.3">
      <c r="A85" s="34" t="s">
        <v>38</v>
      </c>
      <c r="B85" s="18" t="s">
        <v>263</v>
      </c>
      <c r="C85" s="18"/>
      <c r="D85" s="34"/>
      <c r="E85" s="56"/>
      <c r="F85" s="107"/>
      <c r="G85" s="56"/>
      <c r="H85" s="56"/>
      <c r="I85" s="56"/>
      <c r="J85" s="108"/>
      <c r="K85" s="56"/>
      <c r="L85" s="78"/>
      <c r="M85" s="56"/>
      <c r="N85" s="56"/>
      <c r="O85" s="56"/>
      <c r="P85" s="56"/>
      <c r="Q85" s="56"/>
      <c r="R85" s="56"/>
      <c r="S85" s="56"/>
      <c r="T85" s="56">
        <v>1</v>
      </c>
      <c r="U85" s="56">
        <v>3</v>
      </c>
      <c r="V85" s="56">
        <v>3</v>
      </c>
      <c r="W85" s="56">
        <v>1</v>
      </c>
      <c r="X85" s="56">
        <v>3</v>
      </c>
      <c r="Y85" s="50">
        <f t="shared" si="9"/>
        <v>2</v>
      </c>
      <c r="Z85" s="56">
        <v>3</v>
      </c>
      <c r="AA85" s="56">
        <v>1</v>
      </c>
      <c r="AB85" s="56">
        <v>3</v>
      </c>
      <c r="AC85" s="56">
        <v>1</v>
      </c>
      <c r="AD85" s="50">
        <f t="shared" si="10"/>
        <v>2.4</v>
      </c>
      <c r="AE85" s="51">
        <f t="shared" si="11"/>
        <v>0.83333333333333337</v>
      </c>
      <c r="AF85" s="14"/>
      <c r="AG85" s="52" t="s">
        <v>247</v>
      </c>
      <c r="AH85" s="53" t="s">
        <v>252</v>
      </c>
      <c r="AI85" s="2"/>
    </row>
    <row r="86" spans="1:35" ht="24" hidden="1" x14ac:dyDescent="0.3">
      <c r="A86" s="34" t="s">
        <v>69</v>
      </c>
      <c r="B86" s="18" t="s">
        <v>312</v>
      </c>
      <c r="C86" s="18" t="s">
        <v>313</v>
      </c>
      <c r="D86" s="34"/>
      <c r="E86" s="35">
        <v>12</v>
      </c>
      <c r="F86" s="35"/>
      <c r="G86" s="35"/>
      <c r="H86" s="35"/>
      <c r="I86" s="35"/>
      <c r="J86" s="35"/>
      <c r="K86" s="35"/>
      <c r="L86" s="35"/>
      <c r="M86" s="57">
        <f>SUM(E86:L86)</f>
        <v>12</v>
      </c>
      <c r="N86" s="84"/>
      <c r="O86" s="84"/>
      <c r="P86" s="84"/>
      <c r="Q86" s="84"/>
      <c r="R86" s="84"/>
      <c r="S86" s="84"/>
      <c r="T86" s="84">
        <v>3</v>
      </c>
      <c r="U86" s="84">
        <v>1</v>
      </c>
      <c r="V86" s="84">
        <v>1</v>
      </c>
      <c r="W86" s="84">
        <v>1</v>
      </c>
      <c r="X86" s="84">
        <v>3</v>
      </c>
      <c r="Y86" s="50">
        <f t="shared" si="9"/>
        <v>2</v>
      </c>
      <c r="Z86" s="84">
        <v>3</v>
      </c>
      <c r="AA86" s="84">
        <v>1</v>
      </c>
      <c r="AB86" s="84">
        <v>3</v>
      </c>
      <c r="AC86" s="84">
        <v>1</v>
      </c>
      <c r="AD86" s="50">
        <f t="shared" si="10"/>
        <v>2.4</v>
      </c>
      <c r="AE86" s="51">
        <f t="shared" si="11"/>
        <v>0.83333333333333337</v>
      </c>
      <c r="AF86" s="124"/>
      <c r="AG86" s="52" t="s">
        <v>247</v>
      </c>
      <c r="AH86" s="53" t="s">
        <v>44</v>
      </c>
    </row>
    <row r="87" spans="1:35" ht="24" hidden="1" x14ac:dyDescent="0.3">
      <c r="A87" s="32" t="s">
        <v>86</v>
      </c>
      <c r="B87" s="18" t="s">
        <v>41</v>
      </c>
      <c r="C87" s="18"/>
      <c r="D87" s="20" t="s">
        <v>16</v>
      </c>
      <c r="E87" s="35"/>
      <c r="F87" s="35"/>
      <c r="G87" s="44"/>
      <c r="H87" s="44"/>
      <c r="I87" s="44"/>
      <c r="J87" s="35"/>
      <c r="K87" s="35">
        <v>40</v>
      </c>
      <c r="L87" s="36"/>
      <c r="M87" s="57">
        <f>SUM(E87:L87)</f>
        <v>40</v>
      </c>
      <c r="N87" s="57" t="s">
        <v>190</v>
      </c>
      <c r="O87" s="81"/>
      <c r="P87" s="58"/>
      <c r="Q87" s="58"/>
      <c r="R87" s="58"/>
      <c r="S87" s="50"/>
      <c r="T87" s="50">
        <v>3</v>
      </c>
      <c r="U87" s="50">
        <v>3</v>
      </c>
      <c r="V87" s="50">
        <v>1</v>
      </c>
      <c r="W87" s="50">
        <v>1</v>
      </c>
      <c r="X87" s="50">
        <v>3</v>
      </c>
      <c r="Y87" s="50">
        <f t="shared" si="9"/>
        <v>2.4000000000000004</v>
      </c>
      <c r="Z87" s="50">
        <v>3</v>
      </c>
      <c r="AA87" s="50">
        <v>3</v>
      </c>
      <c r="AB87" s="50">
        <v>3</v>
      </c>
      <c r="AC87" s="50">
        <v>3</v>
      </c>
      <c r="AD87" s="50">
        <f t="shared" si="10"/>
        <v>3</v>
      </c>
      <c r="AE87" s="51">
        <f t="shared" si="11"/>
        <v>0.80000000000000016</v>
      </c>
      <c r="AF87" s="55"/>
      <c r="AG87" s="52" t="s">
        <v>247</v>
      </c>
      <c r="AH87" s="53" t="s">
        <v>252</v>
      </c>
    </row>
    <row r="88" spans="1:35" ht="24" hidden="1" x14ac:dyDescent="0.3">
      <c r="A88" s="34" t="s">
        <v>73</v>
      </c>
      <c r="B88" s="18" t="s">
        <v>277</v>
      </c>
      <c r="C88" s="18" t="s">
        <v>278</v>
      </c>
      <c r="D88" s="20"/>
      <c r="E88" s="35"/>
      <c r="F88" s="35"/>
      <c r="G88" s="35"/>
      <c r="H88" s="35"/>
      <c r="I88" s="35"/>
      <c r="J88" s="35"/>
      <c r="K88" s="35"/>
      <c r="L88" s="36"/>
      <c r="M88" s="90"/>
      <c r="N88" s="90"/>
      <c r="O88" s="119"/>
      <c r="P88" s="91"/>
      <c r="Q88" s="91"/>
      <c r="R88" s="91"/>
      <c r="S88" s="92"/>
      <c r="T88" s="92">
        <v>1</v>
      </c>
      <c r="U88" s="92">
        <v>3</v>
      </c>
      <c r="V88" s="92">
        <v>3</v>
      </c>
      <c r="W88" s="92">
        <v>3</v>
      </c>
      <c r="X88" s="92">
        <v>3</v>
      </c>
      <c r="Y88" s="50">
        <f t="shared" si="9"/>
        <v>2.2000000000000002</v>
      </c>
      <c r="Z88" s="92">
        <v>3</v>
      </c>
      <c r="AA88" s="92">
        <v>3</v>
      </c>
      <c r="AB88" s="92">
        <v>3</v>
      </c>
      <c r="AC88" s="92">
        <v>1</v>
      </c>
      <c r="AD88" s="50">
        <f t="shared" si="10"/>
        <v>2.8000000000000003</v>
      </c>
      <c r="AE88" s="51">
        <f t="shared" si="11"/>
        <v>0.7857142857142857</v>
      </c>
      <c r="AF88" s="94"/>
      <c r="AG88" s="95" t="s">
        <v>247</v>
      </c>
      <c r="AH88" s="68"/>
      <c r="AI88" s="96"/>
    </row>
    <row r="89" spans="1:35" hidden="1" x14ac:dyDescent="0.3">
      <c r="A89" s="33" t="s">
        <v>18</v>
      </c>
      <c r="B89" s="18" t="s">
        <v>13</v>
      </c>
      <c r="C89" s="18"/>
      <c r="D89" s="20" t="s">
        <v>16</v>
      </c>
      <c r="E89" s="35"/>
      <c r="F89" s="35"/>
      <c r="G89" s="35"/>
      <c r="H89" s="35"/>
      <c r="I89" s="35"/>
      <c r="J89" s="35"/>
      <c r="K89" s="35">
        <v>50</v>
      </c>
      <c r="L89" s="36"/>
      <c r="M89" s="57">
        <f>SUM(E89:L89)</f>
        <v>50</v>
      </c>
      <c r="N89" s="57" t="s">
        <v>190</v>
      </c>
      <c r="O89" s="81"/>
      <c r="P89" s="58"/>
      <c r="Q89" s="58"/>
      <c r="R89" s="58"/>
      <c r="S89" s="50"/>
      <c r="T89" s="50">
        <v>3</v>
      </c>
      <c r="U89" s="50">
        <v>3</v>
      </c>
      <c r="V89" s="50">
        <v>1</v>
      </c>
      <c r="W89" s="50">
        <v>1</v>
      </c>
      <c r="X89" s="50">
        <v>1</v>
      </c>
      <c r="Y89" s="50">
        <f t="shared" si="9"/>
        <v>2.2000000000000006</v>
      </c>
      <c r="Z89" s="50">
        <v>3</v>
      </c>
      <c r="AA89" s="50">
        <v>3</v>
      </c>
      <c r="AB89" s="50">
        <v>3</v>
      </c>
      <c r="AC89" s="50">
        <v>3</v>
      </c>
      <c r="AD89" s="50">
        <f t="shared" si="10"/>
        <v>3</v>
      </c>
      <c r="AE89" s="51">
        <f t="shared" si="11"/>
        <v>0.7333333333333335</v>
      </c>
      <c r="AF89" s="55"/>
      <c r="AG89" s="52" t="s">
        <v>249</v>
      </c>
      <c r="AH89" s="53" t="s">
        <v>252</v>
      </c>
    </row>
    <row r="90" spans="1:35" hidden="1" x14ac:dyDescent="0.3">
      <c r="A90" s="32" t="s">
        <v>59</v>
      </c>
      <c r="B90" s="18" t="s">
        <v>48</v>
      </c>
      <c r="C90" s="18" t="s">
        <v>171</v>
      </c>
      <c r="D90" s="20" t="s">
        <v>172</v>
      </c>
      <c r="E90" s="35"/>
      <c r="F90" s="35"/>
      <c r="G90" s="35"/>
      <c r="H90" s="35"/>
      <c r="I90" s="35"/>
      <c r="J90" s="35"/>
      <c r="K90" s="35">
        <v>45</v>
      </c>
      <c r="L90" s="36"/>
      <c r="M90" s="57">
        <f>SUM(E90:L90)</f>
        <v>45</v>
      </c>
      <c r="N90" s="57" t="s">
        <v>190</v>
      </c>
      <c r="O90" s="81"/>
      <c r="P90" s="58"/>
      <c r="Q90" s="58"/>
      <c r="R90" s="58"/>
      <c r="S90" s="50"/>
      <c r="T90" s="50">
        <v>3</v>
      </c>
      <c r="U90" s="50">
        <v>1</v>
      </c>
      <c r="V90" s="50">
        <v>3</v>
      </c>
      <c r="W90" s="50">
        <v>1</v>
      </c>
      <c r="X90" s="50">
        <v>1</v>
      </c>
      <c r="Y90" s="50">
        <f t="shared" si="9"/>
        <v>2.2000000000000002</v>
      </c>
      <c r="Z90" s="50">
        <v>3</v>
      </c>
      <c r="AA90" s="50">
        <v>3</v>
      </c>
      <c r="AB90" s="50">
        <v>3</v>
      </c>
      <c r="AC90" s="50">
        <v>3</v>
      </c>
      <c r="AD90" s="50">
        <f t="shared" si="10"/>
        <v>3</v>
      </c>
      <c r="AE90" s="51">
        <f t="shared" si="11"/>
        <v>0.73333333333333339</v>
      </c>
      <c r="AF90" s="55"/>
      <c r="AG90" s="52" t="s">
        <v>247</v>
      </c>
      <c r="AH90" s="53" t="s">
        <v>44</v>
      </c>
    </row>
    <row r="91" spans="1:35" x14ac:dyDescent="0.3">
      <c r="A91" s="32" t="s">
        <v>59</v>
      </c>
      <c r="B91" s="18" t="s">
        <v>46</v>
      </c>
      <c r="C91" s="18" t="s">
        <v>148</v>
      </c>
      <c r="D91" s="20" t="s">
        <v>47</v>
      </c>
      <c r="E91" s="35"/>
      <c r="F91" s="35">
        <v>3</v>
      </c>
      <c r="G91" s="35"/>
      <c r="H91" s="35"/>
      <c r="I91" s="35"/>
      <c r="J91" s="35"/>
      <c r="K91" s="35"/>
      <c r="L91" s="36"/>
      <c r="M91" s="57">
        <f>SUM(E91:L91)</f>
        <v>3</v>
      </c>
      <c r="N91" s="57" t="s">
        <v>191</v>
      </c>
      <c r="O91" s="81"/>
      <c r="P91" s="58"/>
      <c r="Q91" s="58"/>
      <c r="R91" s="58"/>
      <c r="S91" s="50"/>
      <c r="T91" s="50">
        <v>3</v>
      </c>
      <c r="U91" s="50">
        <v>1</v>
      </c>
      <c r="V91" s="50">
        <v>1</v>
      </c>
      <c r="W91" s="50">
        <v>1</v>
      </c>
      <c r="X91" s="50">
        <v>1</v>
      </c>
      <c r="Y91" s="50">
        <f t="shared" si="9"/>
        <v>1.8000000000000003</v>
      </c>
      <c r="Z91" s="50">
        <v>1</v>
      </c>
      <c r="AA91" s="50">
        <v>1</v>
      </c>
      <c r="AB91" s="50">
        <v>9</v>
      </c>
      <c r="AC91" s="50">
        <v>1</v>
      </c>
      <c r="AD91" s="50">
        <f t="shared" si="10"/>
        <v>2.6</v>
      </c>
      <c r="AE91" s="51">
        <f t="shared" si="11"/>
        <v>0.6923076923076924</v>
      </c>
      <c r="AF91" s="55"/>
      <c r="AG91" s="52" t="s">
        <v>248</v>
      </c>
      <c r="AH91" s="53" t="s">
        <v>44</v>
      </c>
    </row>
    <row r="92" spans="1:35" ht="24" hidden="1" x14ac:dyDescent="0.3">
      <c r="A92" s="32" t="s">
        <v>59</v>
      </c>
      <c r="B92" s="18" t="s">
        <v>48</v>
      </c>
      <c r="C92" s="18" t="s">
        <v>149</v>
      </c>
      <c r="D92" s="20" t="s">
        <v>150</v>
      </c>
      <c r="E92" s="35">
        <v>1.4</v>
      </c>
      <c r="F92" s="35"/>
      <c r="G92" s="35"/>
      <c r="H92" s="35"/>
      <c r="I92" s="35"/>
      <c r="J92" s="35"/>
      <c r="K92" s="35">
        <v>45</v>
      </c>
      <c r="L92" s="36"/>
      <c r="M92" s="57">
        <f>SUM(E92:L92)</f>
        <v>46.4</v>
      </c>
      <c r="N92" s="57" t="s">
        <v>191</v>
      </c>
      <c r="O92" s="81"/>
      <c r="P92" s="58"/>
      <c r="Q92" s="58"/>
      <c r="R92" s="58"/>
      <c r="S92" s="50"/>
      <c r="T92" s="50">
        <v>3</v>
      </c>
      <c r="U92" s="50">
        <v>1</v>
      </c>
      <c r="V92" s="50">
        <v>1</v>
      </c>
      <c r="W92" s="50">
        <v>1</v>
      </c>
      <c r="X92" s="50">
        <v>3</v>
      </c>
      <c r="Y92" s="50">
        <f t="shared" si="9"/>
        <v>2</v>
      </c>
      <c r="Z92" s="50">
        <v>3</v>
      </c>
      <c r="AA92" s="50">
        <v>3</v>
      </c>
      <c r="AB92" s="50">
        <v>3</v>
      </c>
      <c r="AC92" s="50">
        <v>3</v>
      </c>
      <c r="AD92" s="50">
        <f t="shared" si="10"/>
        <v>3</v>
      </c>
      <c r="AE92" s="51">
        <f t="shared" si="11"/>
        <v>0.66666666666666663</v>
      </c>
      <c r="AF92" s="55"/>
      <c r="AG92" s="52" t="s">
        <v>247</v>
      </c>
      <c r="AH92" s="53" t="s">
        <v>44</v>
      </c>
    </row>
    <row r="93" spans="1:35" hidden="1" x14ac:dyDescent="0.3">
      <c r="A93" s="32" t="s">
        <v>38</v>
      </c>
      <c r="B93" s="18" t="s">
        <v>34</v>
      </c>
      <c r="C93" s="18"/>
      <c r="D93" s="38" t="s">
        <v>35</v>
      </c>
      <c r="E93" s="35"/>
      <c r="F93" s="35"/>
      <c r="G93" s="35"/>
      <c r="H93" s="35"/>
      <c r="I93" s="35"/>
      <c r="J93" s="35"/>
      <c r="K93" s="35"/>
      <c r="L93" s="36">
        <v>250</v>
      </c>
      <c r="M93" s="57">
        <f>SUM(E93:L93)</f>
        <v>250</v>
      </c>
      <c r="N93" s="57" t="s">
        <v>190</v>
      </c>
      <c r="O93" s="109"/>
      <c r="P93" s="58"/>
      <c r="Q93" s="58"/>
      <c r="R93" s="58"/>
      <c r="S93" s="50"/>
      <c r="T93" s="50">
        <v>9</v>
      </c>
      <c r="U93" s="50">
        <v>3</v>
      </c>
      <c r="V93" s="50">
        <v>1</v>
      </c>
      <c r="W93" s="50">
        <v>1</v>
      </c>
      <c r="X93" s="50">
        <v>9</v>
      </c>
      <c r="Y93" s="50">
        <f t="shared" si="9"/>
        <v>5.4</v>
      </c>
      <c r="Z93" s="50">
        <v>9</v>
      </c>
      <c r="AA93" s="50">
        <v>9</v>
      </c>
      <c r="AB93" s="50">
        <v>9</v>
      </c>
      <c r="AC93" s="50">
        <v>1</v>
      </c>
      <c r="AD93" s="50">
        <f t="shared" si="10"/>
        <v>8.1999999999999993</v>
      </c>
      <c r="AE93" s="51">
        <f t="shared" si="11"/>
        <v>0.6585365853658538</v>
      </c>
      <c r="AF93" s="55"/>
      <c r="AG93" s="52" t="s">
        <v>249</v>
      </c>
      <c r="AH93" s="53" t="s">
        <v>252</v>
      </c>
    </row>
    <row r="94" spans="1:35" ht="48" hidden="1" x14ac:dyDescent="0.3">
      <c r="A94" s="34" t="s">
        <v>38</v>
      </c>
      <c r="B94" s="34" t="s">
        <v>267</v>
      </c>
      <c r="C94" s="34"/>
      <c r="D94" s="3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>
        <v>1</v>
      </c>
      <c r="U94" s="56">
        <v>3</v>
      </c>
      <c r="V94" s="56">
        <v>3</v>
      </c>
      <c r="W94" s="56">
        <v>1</v>
      </c>
      <c r="X94" s="56">
        <v>1</v>
      </c>
      <c r="Y94" s="50">
        <f t="shared" si="9"/>
        <v>1.8000000000000003</v>
      </c>
      <c r="Z94" s="56">
        <v>3</v>
      </c>
      <c r="AA94" s="56">
        <v>3</v>
      </c>
      <c r="AB94" s="56">
        <v>3</v>
      </c>
      <c r="AC94" s="56">
        <v>1</v>
      </c>
      <c r="AD94" s="50">
        <f t="shared" si="10"/>
        <v>2.8000000000000003</v>
      </c>
      <c r="AE94" s="51">
        <f t="shared" si="11"/>
        <v>0.6428571428571429</v>
      </c>
      <c r="AF94" s="14"/>
      <c r="AG94" s="52" t="s">
        <v>249</v>
      </c>
      <c r="AH94" s="53" t="s">
        <v>252</v>
      </c>
    </row>
    <row r="95" spans="1:35" hidden="1" x14ac:dyDescent="0.3">
      <c r="A95" s="32" t="s">
        <v>102</v>
      </c>
      <c r="B95" s="18" t="s">
        <v>101</v>
      </c>
      <c r="C95" s="18" t="s">
        <v>188</v>
      </c>
      <c r="D95" s="20" t="s">
        <v>54</v>
      </c>
      <c r="E95" s="35"/>
      <c r="F95" s="35"/>
      <c r="G95" s="35">
        <v>0</v>
      </c>
      <c r="H95" s="35">
        <v>0</v>
      </c>
      <c r="I95" s="35"/>
      <c r="J95" s="35"/>
      <c r="K95" s="35"/>
      <c r="L95" s="36"/>
      <c r="M95" s="57">
        <f t="shared" ref="M95:M101" si="13">SUM(E95:L95)</f>
        <v>0</v>
      </c>
      <c r="N95" s="57" t="s">
        <v>190</v>
      </c>
      <c r="O95" s="81"/>
      <c r="P95" s="58"/>
      <c r="Q95" s="58"/>
      <c r="R95" s="58"/>
      <c r="S95" s="50"/>
      <c r="T95" s="50">
        <v>1</v>
      </c>
      <c r="U95" s="50">
        <v>3</v>
      </c>
      <c r="V95" s="50">
        <v>3</v>
      </c>
      <c r="W95" s="50">
        <v>1</v>
      </c>
      <c r="X95" s="50">
        <v>1</v>
      </c>
      <c r="Y95" s="50">
        <f t="shared" si="9"/>
        <v>1.8000000000000003</v>
      </c>
      <c r="Z95" s="50">
        <v>3</v>
      </c>
      <c r="AA95" s="50">
        <v>3</v>
      </c>
      <c r="AB95" s="50">
        <v>3</v>
      </c>
      <c r="AC95" s="50">
        <v>1</v>
      </c>
      <c r="AD95" s="50">
        <f t="shared" si="10"/>
        <v>2.8000000000000003</v>
      </c>
      <c r="AE95" s="51">
        <f t="shared" si="11"/>
        <v>0.6428571428571429</v>
      </c>
      <c r="AF95" s="55"/>
      <c r="AG95" s="52" t="s">
        <v>249</v>
      </c>
      <c r="AH95" s="53" t="s">
        <v>252</v>
      </c>
    </row>
    <row r="96" spans="1:35" ht="36" hidden="1" x14ac:dyDescent="0.3">
      <c r="A96" s="32" t="s">
        <v>95</v>
      </c>
      <c r="B96" s="18" t="s">
        <v>186</v>
      </c>
      <c r="C96" s="18" t="s">
        <v>193</v>
      </c>
      <c r="D96" s="20" t="s">
        <v>91</v>
      </c>
      <c r="E96" s="111"/>
      <c r="F96" s="111"/>
      <c r="G96" s="111">
        <v>0</v>
      </c>
      <c r="H96" s="111"/>
      <c r="I96" s="111"/>
      <c r="J96" s="111"/>
      <c r="K96" s="111"/>
      <c r="L96" s="113"/>
      <c r="M96" s="114">
        <f t="shared" si="13"/>
        <v>0</v>
      </c>
      <c r="N96" s="114" t="s">
        <v>190</v>
      </c>
      <c r="O96" s="81"/>
      <c r="P96" s="120" t="s">
        <v>190</v>
      </c>
      <c r="Q96" s="120"/>
      <c r="R96" s="120"/>
      <c r="S96" s="123"/>
      <c r="T96" s="123">
        <v>1</v>
      </c>
      <c r="U96" s="123">
        <v>3</v>
      </c>
      <c r="V96" s="123">
        <v>3</v>
      </c>
      <c r="W96" s="123">
        <v>1</v>
      </c>
      <c r="X96" s="123">
        <v>1</v>
      </c>
      <c r="Y96" s="50">
        <f t="shared" si="9"/>
        <v>1.8000000000000003</v>
      </c>
      <c r="Z96" s="123">
        <v>3</v>
      </c>
      <c r="AA96" s="123">
        <v>3</v>
      </c>
      <c r="AB96" s="123">
        <v>3</v>
      </c>
      <c r="AC96" s="123">
        <v>1</v>
      </c>
      <c r="AD96" s="50">
        <f t="shared" si="10"/>
        <v>2.8000000000000003</v>
      </c>
      <c r="AE96" s="51">
        <f t="shared" si="11"/>
        <v>0.6428571428571429</v>
      </c>
      <c r="AF96" s="125"/>
      <c r="AG96" s="52" t="s">
        <v>247</v>
      </c>
      <c r="AH96" s="53" t="s">
        <v>252</v>
      </c>
    </row>
    <row r="97" spans="1:35" hidden="1" x14ac:dyDescent="0.3">
      <c r="A97" s="34" t="s">
        <v>28</v>
      </c>
      <c r="B97" s="34" t="s">
        <v>311</v>
      </c>
      <c r="C97" s="34" t="s">
        <v>16</v>
      </c>
      <c r="D97" s="34"/>
      <c r="E97" s="35">
        <v>8</v>
      </c>
      <c r="F97" s="35"/>
      <c r="G97" s="35"/>
      <c r="H97" s="35"/>
      <c r="I97" s="35"/>
      <c r="J97" s="35"/>
      <c r="K97" s="35"/>
      <c r="L97" s="35"/>
      <c r="M97" s="57">
        <f t="shared" si="13"/>
        <v>8</v>
      </c>
      <c r="N97" s="84"/>
      <c r="O97" s="84"/>
      <c r="P97" s="84"/>
      <c r="Q97" s="84"/>
      <c r="R97" s="84"/>
      <c r="S97" s="84"/>
      <c r="T97" s="84">
        <v>3</v>
      </c>
      <c r="U97" s="84">
        <v>1</v>
      </c>
      <c r="V97" s="84">
        <v>1</v>
      </c>
      <c r="W97" s="84">
        <v>1</v>
      </c>
      <c r="X97" s="84">
        <v>1</v>
      </c>
      <c r="Y97" s="50">
        <f t="shared" si="9"/>
        <v>1.8000000000000003</v>
      </c>
      <c r="Z97" s="84">
        <v>3</v>
      </c>
      <c r="AA97" s="84">
        <v>3</v>
      </c>
      <c r="AB97" s="84">
        <v>3</v>
      </c>
      <c r="AC97" s="84">
        <v>1</v>
      </c>
      <c r="AD97" s="50">
        <f t="shared" si="10"/>
        <v>2.8000000000000003</v>
      </c>
      <c r="AE97" s="51">
        <f t="shared" si="11"/>
        <v>0.6428571428571429</v>
      </c>
      <c r="AF97" s="124"/>
      <c r="AG97" s="52" t="s">
        <v>247</v>
      </c>
      <c r="AH97" s="53" t="s">
        <v>44</v>
      </c>
    </row>
    <row r="98" spans="1:35" ht="36" hidden="1" x14ac:dyDescent="0.3">
      <c r="A98" s="32" t="s">
        <v>95</v>
      </c>
      <c r="B98" s="34" t="s">
        <v>36</v>
      </c>
      <c r="C98" s="34" t="s">
        <v>193</v>
      </c>
      <c r="D98" s="20" t="s">
        <v>93</v>
      </c>
      <c r="E98" s="35"/>
      <c r="F98" s="35"/>
      <c r="G98" s="35"/>
      <c r="H98" s="35">
        <v>0</v>
      </c>
      <c r="I98" s="35"/>
      <c r="J98" s="35">
        <v>10</v>
      </c>
      <c r="K98" s="35"/>
      <c r="L98" s="35"/>
      <c r="M98" s="57">
        <f t="shared" si="13"/>
        <v>10</v>
      </c>
      <c r="N98" s="57" t="s">
        <v>190</v>
      </c>
      <c r="O98" s="58"/>
      <c r="P98" s="58" t="s">
        <v>190</v>
      </c>
      <c r="Q98" s="58"/>
      <c r="R98" s="58"/>
      <c r="S98" s="50"/>
      <c r="T98" s="50">
        <v>1</v>
      </c>
      <c r="U98" s="50">
        <v>3</v>
      </c>
      <c r="V98" s="50">
        <v>3</v>
      </c>
      <c r="W98" s="50">
        <v>1</v>
      </c>
      <c r="X98" s="50">
        <v>1</v>
      </c>
      <c r="Y98" s="50">
        <f t="shared" si="9"/>
        <v>1.8000000000000003</v>
      </c>
      <c r="Z98" s="50">
        <v>3</v>
      </c>
      <c r="AA98" s="50">
        <v>3</v>
      </c>
      <c r="AB98" s="50">
        <v>3</v>
      </c>
      <c r="AC98" s="50">
        <v>3</v>
      </c>
      <c r="AD98" s="50">
        <f t="shared" si="10"/>
        <v>3</v>
      </c>
      <c r="AE98" s="51">
        <f t="shared" si="11"/>
        <v>0.60000000000000009</v>
      </c>
      <c r="AF98" s="55"/>
      <c r="AG98" s="52" t="s">
        <v>249</v>
      </c>
      <c r="AH98" s="53" t="s">
        <v>252</v>
      </c>
    </row>
    <row r="99" spans="1:35" ht="24" hidden="1" x14ac:dyDescent="0.3">
      <c r="A99" s="32" t="s">
        <v>45</v>
      </c>
      <c r="B99" s="34" t="s">
        <v>42</v>
      </c>
      <c r="C99" s="34"/>
      <c r="D99" s="20" t="s">
        <v>171</v>
      </c>
      <c r="E99" s="35"/>
      <c r="F99" s="35"/>
      <c r="G99" s="35"/>
      <c r="H99" s="35"/>
      <c r="I99" s="35"/>
      <c r="J99" s="35">
        <v>24</v>
      </c>
      <c r="K99" s="35"/>
      <c r="L99" s="35"/>
      <c r="M99" s="57">
        <f t="shared" si="13"/>
        <v>24</v>
      </c>
      <c r="N99" s="57" t="s">
        <v>190</v>
      </c>
      <c r="O99" s="58"/>
      <c r="P99" s="58"/>
      <c r="Q99" s="58"/>
      <c r="R99" s="58"/>
      <c r="S99" s="50"/>
      <c r="T99" s="50">
        <v>3</v>
      </c>
      <c r="U99" s="50">
        <v>1</v>
      </c>
      <c r="V99" s="50">
        <v>1</v>
      </c>
      <c r="W99" s="50">
        <v>1</v>
      </c>
      <c r="X99" s="50">
        <v>1</v>
      </c>
      <c r="Y99" s="50">
        <f t="shared" si="9"/>
        <v>1.8000000000000003</v>
      </c>
      <c r="Z99" s="50">
        <v>3</v>
      </c>
      <c r="AA99" s="50">
        <v>3</v>
      </c>
      <c r="AB99" s="50">
        <v>3</v>
      </c>
      <c r="AC99" s="50">
        <v>3</v>
      </c>
      <c r="AD99" s="50">
        <f t="shared" si="10"/>
        <v>3</v>
      </c>
      <c r="AE99" s="51">
        <f t="shared" si="11"/>
        <v>0.60000000000000009</v>
      </c>
      <c r="AF99" s="55"/>
      <c r="AG99" s="52" t="s">
        <v>247</v>
      </c>
      <c r="AH99" s="53" t="s">
        <v>44</v>
      </c>
    </row>
    <row r="100" spans="1:35" ht="24" hidden="1" x14ac:dyDescent="0.3">
      <c r="A100" s="32" t="s">
        <v>69</v>
      </c>
      <c r="B100" s="73" t="s">
        <v>65</v>
      </c>
      <c r="C100" s="73" t="s">
        <v>174</v>
      </c>
      <c r="D100" s="20" t="s">
        <v>66</v>
      </c>
      <c r="E100" s="35"/>
      <c r="F100" s="35">
        <v>22</v>
      </c>
      <c r="G100" s="35">
        <v>2</v>
      </c>
      <c r="H100" s="35">
        <v>2</v>
      </c>
      <c r="I100" s="35">
        <v>2</v>
      </c>
      <c r="J100" s="35"/>
      <c r="K100" s="35"/>
      <c r="L100" s="35"/>
      <c r="M100" s="57">
        <f t="shared" si="13"/>
        <v>28</v>
      </c>
      <c r="N100" s="57" t="s">
        <v>190</v>
      </c>
      <c r="O100" s="58"/>
      <c r="P100" s="58"/>
      <c r="Q100" s="58"/>
      <c r="R100" s="58"/>
      <c r="S100" s="50"/>
      <c r="T100" s="50">
        <v>1</v>
      </c>
      <c r="U100" s="50">
        <v>3</v>
      </c>
      <c r="V100" s="50">
        <v>3</v>
      </c>
      <c r="W100" s="50">
        <v>1</v>
      </c>
      <c r="X100" s="50">
        <v>1</v>
      </c>
      <c r="Y100" s="50">
        <f t="shared" si="9"/>
        <v>1.8000000000000003</v>
      </c>
      <c r="Z100" s="50">
        <v>3</v>
      </c>
      <c r="AA100" s="50">
        <v>3</v>
      </c>
      <c r="AB100" s="50">
        <v>3</v>
      </c>
      <c r="AC100" s="50">
        <v>3</v>
      </c>
      <c r="AD100" s="50">
        <f t="shared" si="10"/>
        <v>3</v>
      </c>
      <c r="AE100" s="51">
        <f t="shared" si="11"/>
        <v>0.60000000000000009</v>
      </c>
      <c r="AF100" s="55"/>
      <c r="AG100" s="52" t="s">
        <v>247</v>
      </c>
      <c r="AH100" s="53" t="s">
        <v>252</v>
      </c>
    </row>
    <row r="101" spans="1:35" ht="24" hidden="1" x14ac:dyDescent="0.3">
      <c r="A101" s="33" t="s">
        <v>31</v>
      </c>
      <c r="B101" s="34" t="s">
        <v>29</v>
      </c>
      <c r="C101" s="34" t="s">
        <v>169</v>
      </c>
      <c r="D101" s="20" t="s">
        <v>30</v>
      </c>
      <c r="E101" s="35"/>
      <c r="F101" s="35"/>
      <c r="G101" s="35"/>
      <c r="H101" s="35">
        <v>30</v>
      </c>
      <c r="I101" s="35"/>
      <c r="J101" s="35"/>
      <c r="K101" s="37"/>
      <c r="L101" s="35"/>
      <c r="M101" s="57">
        <f t="shared" si="13"/>
        <v>30</v>
      </c>
      <c r="N101" s="57" t="s">
        <v>190</v>
      </c>
      <c r="O101" s="58"/>
      <c r="P101" s="58"/>
      <c r="Q101" s="58"/>
      <c r="R101" s="58"/>
      <c r="S101" s="50"/>
      <c r="T101" s="50">
        <v>3</v>
      </c>
      <c r="U101" s="50">
        <v>3</v>
      </c>
      <c r="V101" s="50">
        <v>1</v>
      </c>
      <c r="W101" s="50">
        <v>1</v>
      </c>
      <c r="X101" s="50">
        <v>3</v>
      </c>
      <c r="Y101" s="50">
        <f t="shared" si="9"/>
        <v>2.4000000000000004</v>
      </c>
      <c r="Z101" s="50">
        <v>3</v>
      </c>
      <c r="AA101" s="50">
        <v>3</v>
      </c>
      <c r="AB101" s="50">
        <v>9</v>
      </c>
      <c r="AC101" s="50">
        <v>3</v>
      </c>
      <c r="AD101" s="50">
        <f t="shared" si="10"/>
        <v>4.2</v>
      </c>
      <c r="AE101" s="51">
        <f t="shared" si="11"/>
        <v>0.57142857142857151</v>
      </c>
      <c r="AF101" s="55"/>
      <c r="AG101" s="52" t="s">
        <v>247</v>
      </c>
      <c r="AH101" s="53" t="s">
        <v>44</v>
      </c>
    </row>
    <row r="102" spans="1:35" ht="24" x14ac:dyDescent="0.3">
      <c r="A102" s="34" t="s">
        <v>38</v>
      </c>
      <c r="B102" s="34" t="s">
        <v>268</v>
      </c>
      <c r="C102" s="34"/>
      <c r="D102" s="34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>
        <v>1</v>
      </c>
      <c r="U102" s="85">
        <v>1</v>
      </c>
      <c r="V102" s="85">
        <v>1</v>
      </c>
      <c r="W102" s="85">
        <v>1</v>
      </c>
      <c r="X102" s="85">
        <v>1</v>
      </c>
      <c r="Y102" s="50">
        <f t="shared" si="9"/>
        <v>1</v>
      </c>
      <c r="Z102" s="85">
        <v>1</v>
      </c>
      <c r="AA102" s="85">
        <v>1</v>
      </c>
      <c r="AB102" s="85">
        <v>1</v>
      </c>
      <c r="AC102" s="85">
        <v>9</v>
      </c>
      <c r="AD102" s="50">
        <f t="shared" si="10"/>
        <v>1.7999999999999998</v>
      </c>
      <c r="AE102" s="51">
        <f t="shared" si="11"/>
        <v>0.55555555555555558</v>
      </c>
      <c r="AF102" s="86"/>
      <c r="AG102" s="95" t="s">
        <v>248</v>
      </c>
      <c r="AH102" s="68" t="s">
        <v>252</v>
      </c>
      <c r="AI102" s="87"/>
    </row>
    <row r="103" spans="1:35" ht="36" hidden="1" x14ac:dyDescent="0.3">
      <c r="A103" s="34" t="s">
        <v>38</v>
      </c>
      <c r="B103" s="34" t="s">
        <v>265</v>
      </c>
      <c r="C103" s="34"/>
      <c r="D103" s="3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>
        <v>1</v>
      </c>
      <c r="U103" s="56">
        <v>9</v>
      </c>
      <c r="V103" s="56">
        <v>3</v>
      </c>
      <c r="W103" s="56">
        <v>1</v>
      </c>
      <c r="X103" s="56">
        <v>3</v>
      </c>
      <c r="Y103" s="50">
        <f t="shared" si="9"/>
        <v>3.2</v>
      </c>
      <c r="Z103" s="56">
        <v>9</v>
      </c>
      <c r="AA103" s="56">
        <v>3</v>
      </c>
      <c r="AB103" s="56">
        <v>3</v>
      </c>
      <c r="AC103" s="56">
        <v>1</v>
      </c>
      <c r="AD103" s="50">
        <f t="shared" si="10"/>
        <v>5.7999999999999989</v>
      </c>
      <c r="AE103" s="51">
        <f t="shared" si="11"/>
        <v>0.55172413793103459</v>
      </c>
      <c r="AF103" s="14"/>
      <c r="AG103" s="52" t="s">
        <v>249</v>
      </c>
      <c r="AH103" s="53" t="s">
        <v>252</v>
      </c>
    </row>
    <row r="104" spans="1:35" hidden="1" x14ac:dyDescent="0.3">
      <c r="A104" s="32" t="s">
        <v>59</v>
      </c>
      <c r="B104" s="34" t="s">
        <v>41</v>
      </c>
      <c r="C104" s="34"/>
      <c r="D104" s="20" t="s">
        <v>16</v>
      </c>
      <c r="E104" s="35"/>
      <c r="F104" s="35"/>
      <c r="G104" s="35"/>
      <c r="H104" s="35"/>
      <c r="I104" s="35"/>
      <c r="J104" s="35"/>
      <c r="K104" s="35">
        <v>30</v>
      </c>
      <c r="L104" s="35"/>
      <c r="M104" s="57">
        <f t="shared" ref="M104:M119" si="14">SUM(E104:L104)</f>
        <v>30</v>
      </c>
      <c r="N104" s="57" t="s">
        <v>190</v>
      </c>
      <c r="O104" s="58"/>
      <c r="P104" s="58"/>
      <c r="Q104" s="58"/>
      <c r="R104" s="58"/>
      <c r="S104" s="50"/>
      <c r="T104" s="50">
        <v>1</v>
      </c>
      <c r="U104" s="50">
        <v>1</v>
      </c>
      <c r="V104" s="50">
        <v>3</v>
      </c>
      <c r="W104" s="50">
        <v>1</v>
      </c>
      <c r="X104" s="50">
        <v>3</v>
      </c>
      <c r="Y104" s="50">
        <f t="shared" ref="Y104:Y120" si="15" xml:space="preserve"> SUMPRODUCT(T104:X104,T$4:X$4)</f>
        <v>1.6000000000000003</v>
      </c>
      <c r="Z104" s="50">
        <v>3</v>
      </c>
      <c r="AA104" s="50">
        <v>3</v>
      </c>
      <c r="AB104" s="50">
        <v>3</v>
      </c>
      <c r="AC104" s="50">
        <v>3</v>
      </c>
      <c r="AD104" s="50">
        <f t="shared" ref="AD104:AD120" si="16" xml:space="preserve"> SUMPRODUCT(Z104:AC104,Z$4:AC$4)</f>
        <v>3</v>
      </c>
      <c r="AE104" s="51">
        <f t="shared" ref="AE104:AE120" si="17">IF(AD104&gt;0,Y104/AD104,0)</f>
        <v>0.53333333333333344</v>
      </c>
      <c r="AF104" s="55"/>
      <c r="AG104" s="52" t="s">
        <v>247</v>
      </c>
      <c r="AH104" s="53" t="s">
        <v>252</v>
      </c>
    </row>
    <row r="105" spans="1:35" s="96" customFormat="1" ht="36" hidden="1" x14ac:dyDescent="0.3">
      <c r="A105" s="32" t="s">
        <v>77</v>
      </c>
      <c r="B105" s="34" t="s">
        <v>180</v>
      </c>
      <c r="C105" s="34" t="s">
        <v>232</v>
      </c>
      <c r="D105" s="20" t="s">
        <v>181</v>
      </c>
      <c r="E105" s="35"/>
      <c r="F105" s="35"/>
      <c r="G105" s="37"/>
      <c r="H105" s="35"/>
      <c r="I105" s="35"/>
      <c r="J105" s="35"/>
      <c r="K105" s="35">
        <v>25</v>
      </c>
      <c r="L105" s="35"/>
      <c r="M105" s="57">
        <f t="shared" si="14"/>
        <v>25</v>
      </c>
      <c r="N105" s="57" t="s">
        <v>190</v>
      </c>
      <c r="O105" s="58"/>
      <c r="P105" s="58"/>
      <c r="Q105" s="58"/>
      <c r="R105" s="58"/>
      <c r="S105" s="50"/>
      <c r="T105" s="50">
        <v>3</v>
      </c>
      <c r="U105" s="50">
        <v>3</v>
      </c>
      <c r="V105" s="50">
        <v>3</v>
      </c>
      <c r="W105" s="50">
        <v>3</v>
      </c>
      <c r="X105" s="50">
        <v>3</v>
      </c>
      <c r="Y105" s="50">
        <f t="shared" si="15"/>
        <v>3</v>
      </c>
      <c r="Z105" s="50">
        <v>3</v>
      </c>
      <c r="AA105" s="50">
        <v>9</v>
      </c>
      <c r="AB105" s="50">
        <v>9</v>
      </c>
      <c r="AC105" s="50">
        <v>9</v>
      </c>
      <c r="AD105" s="50">
        <f t="shared" si="16"/>
        <v>6</v>
      </c>
      <c r="AE105" s="51">
        <f t="shared" si="17"/>
        <v>0.5</v>
      </c>
      <c r="AF105" s="55"/>
      <c r="AG105" s="52" t="s">
        <v>247</v>
      </c>
      <c r="AH105" s="53" t="s">
        <v>252</v>
      </c>
      <c r="AI105" s="2"/>
    </row>
    <row r="106" spans="1:35" hidden="1" x14ac:dyDescent="0.3">
      <c r="A106" s="32" t="s">
        <v>73</v>
      </c>
      <c r="B106" s="34" t="s">
        <v>70</v>
      </c>
      <c r="C106" s="34" t="s">
        <v>177</v>
      </c>
      <c r="D106" s="20"/>
      <c r="E106" s="35"/>
      <c r="F106" s="35"/>
      <c r="G106" s="35"/>
      <c r="H106" s="35">
        <v>50</v>
      </c>
      <c r="I106" s="35"/>
      <c r="J106" s="35"/>
      <c r="K106" s="35"/>
      <c r="L106" s="35"/>
      <c r="M106" s="57">
        <f t="shared" si="14"/>
        <v>50</v>
      </c>
      <c r="N106" s="57" t="s">
        <v>190</v>
      </c>
      <c r="O106" s="58"/>
      <c r="P106" s="58"/>
      <c r="Q106" s="58"/>
      <c r="R106" s="58"/>
      <c r="S106" s="50"/>
      <c r="T106" s="50">
        <v>3</v>
      </c>
      <c r="U106" s="50">
        <v>1</v>
      </c>
      <c r="V106" s="50">
        <v>1</v>
      </c>
      <c r="W106" s="50">
        <v>1</v>
      </c>
      <c r="X106" s="50">
        <v>3</v>
      </c>
      <c r="Y106" s="50">
        <f t="shared" si="15"/>
        <v>2</v>
      </c>
      <c r="Z106" s="50">
        <v>3</v>
      </c>
      <c r="AA106" s="50">
        <v>3</v>
      </c>
      <c r="AB106" s="50">
        <v>9</v>
      </c>
      <c r="AC106" s="50">
        <v>3</v>
      </c>
      <c r="AD106" s="50">
        <f t="shared" si="16"/>
        <v>4.2</v>
      </c>
      <c r="AE106" s="51">
        <f t="shared" si="17"/>
        <v>0.47619047619047616</v>
      </c>
      <c r="AF106" s="55"/>
      <c r="AG106" s="52" t="s">
        <v>249</v>
      </c>
      <c r="AH106" s="53" t="s">
        <v>252</v>
      </c>
    </row>
    <row r="107" spans="1:35" hidden="1" x14ac:dyDescent="0.3">
      <c r="A107" s="32" t="s">
        <v>97</v>
      </c>
      <c r="B107" s="34" t="s">
        <v>199</v>
      </c>
      <c r="C107" s="34" t="s">
        <v>187</v>
      </c>
      <c r="D107" s="20" t="s">
        <v>201</v>
      </c>
      <c r="E107" s="35"/>
      <c r="F107" s="35">
        <v>8</v>
      </c>
      <c r="G107" s="35">
        <v>8</v>
      </c>
      <c r="H107" s="35"/>
      <c r="I107" s="35"/>
      <c r="J107" s="35"/>
      <c r="K107" s="35"/>
      <c r="L107" s="35"/>
      <c r="M107" s="57">
        <f t="shared" si="14"/>
        <v>16</v>
      </c>
      <c r="N107" s="57" t="s">
        <v>190</v>
      </c>
      <c r="O107" s="58"/>
      <c r="P107" s="58"/>
      <c r="Q107" s="58"/>
      <c r="R107" s="58"/>
      <c r="S107" s="50"/>
      <c r="T107" s="50">
        <v>1</v>
      </c>
      <c r="U107" s="50">
        <v>3</v>
      </c>
      <c r="V107" s="50">
        <v>3</v>
      </c>
      <c r="W107" s="50">
        <v>1</v>
      </c>
      <c r="X107" s="50">
        <v>3</v>
      </c>
      <c r="Y107" s="50">
        <f t="shared" si="15"/>
        <v>2</v>
      </c>
      <c r="Z107" s="50">
        <v>3</v>
      </c>
      <c r="AA107" s="50">
        <v>9</v>
      </c>
      <c r="AB107" s="50">
        <v>3</v>
      </c>
      <c r="AC107" s="50">
        <v>3</v>
      </c>
      <c r="AD107" s="50">
        <f t="shared" si="16"/>
        <v>4.2</v>
      </c>
      <c r="AE107" s="51">
        <f t="shared" si="17"/>
        <v>0.47619047619047616</v>
      </c>
      <c r="AF107" s="55" t="s">
        <v>202</v>
      </c>
      <c r="AG107" s="52" t="s">
        <v>249</v>
      </c>
      <c r="AH107" s="53" t="s">
        <v>252</v>
      </c>
    </row>
    <row r="108" spans="1:35" hidden="1" x14ac:dyDescent="0.3">
      <c r="A108" s="32" t="s">
        <v>69</v>
      </c>
      <c r="B108" s="73" t="s">
        <v>64</v>
      </c>
      <c r="C108" s="73" t="s">
        <v>174</v>
      </c>
      <c r="D108" s="20" t="s">
        <v>54</v>
      </c>
      <c r="E108" s="35"/>
      <c r="F108" s="35"/>
      <c r="G108" s="35"/>
      <c r="H108" s="35"/>
      <c r="I108" s="35"/>
      <c r="J108" s="35"/>
      <c r="K108" s="35"/>
      <c r="L108" s="35"/>
      <c r="M108" s="57">
        <f t="shared" si="14"/>
        <v>0</v>
      </c>
      <c r="N108" s="57" t="s">
        <v>190</v>
      </c>
      <c r="O108" s="58"/>
      <c r="P108" s="58"/>
      <c r="Q108" s="58"/>
      <c r="R108" s="58"/>
      <c r="S108" s="50"/>
      <c r="T108" s="50">
        <v>1</v>
      </c>
      <c r="U108" s="50">
        <v>9</v>
      </c>
      <c r="V108" s="50">
        <v>3</v>
      </c>
      <c r="W108" s="50">
        <v>1</v>
      </c>
      <c r="X108" s="50">
        <v>3</v>
      </c>
      <c r="Y108" s="50">
        <f t="shared" si="15"/>
        <v>3.2</v>
      </c>
      <c r="Z108" s="50">
        <v>9</v>
      </c>
      <c r="AA108" s="50">
        <v>9</v>
      </c>
      <c r="AB108" s="50">
        <v>3</v>
      </c>
      <c r="AC108" s="50">
        <v>3</v>
      </c>
      <c r="AD108" s="50">
        <f t="shared" si="16"/>
        <v>7.2</v>
      </c>
      <c r="AE108" s="51">
        <f t="shared" si="17"/>
        <v>0.44444444444444448</v>
      </c>
      <c r="AF108" s="55"/>
      <c r="AG108" s="52" t="s">
        <v>249</v>
      </c>
      <c r="AH108" s="53" t="s">
        <v>252</v>
      </c>
    </row>
    <row r="109" spans="1:35" hidden="1" x14ac:dyDescent="0.3">
      <c r="A109" s="32" t="s">
        <v>83</v>
      </c>
      <c r="B109" s="34" t="s">
        <v>182</v>
      </c>
      <c r="C109" s="32"/>
      <c r="D109" s="20" t="s">
        <v>183</v>
      </c>
      <c r="E109" s="35"/>
      <c r="F109" s="35"/>
      <c r="G109" s="35"/>
      <c r="H109" s="35"/>
      <c r="I109" s="35"/>
      <c r="J109" s="35">
        <v>125</v>
      </c>
      <c r="K109" s="35"/>
      <c r="L109" s="35"/>
      <c r="M109" s="57">
        <f t="shared" si="14"/>
        <v>125</v>
      </c>
      <c r="N109" s="57" t="s">
        <v>190</v>
      </c>
      <c r="O109" s="58"/>
      <c r="P109" s="58"/>
      <c r="Q109" s="58"/>
      <c r="R109" s="58"/>
      <c r="S109" s="50"/>
      <c r="T109" s="50">
        <v>1</v>
      </c>
      <c r="U109" s="50">
        <v>9</v>
      </c>
      <c r="V109" s="50">
        <v>1</v>
      </c>
      <c r="W109" s="50">
        <v>1</v>
      </c>
      <c r="X109" s="50">
        <v>3</v>
      </c>
      <c r="Y109" s="50">
        <f t="shared" si="15"/>
        <v>2.8000000000000007</v>
      </c>
      <c r="Z109" s="50">
        <v>9</v>
      </c>
      <c r="AA109" s="50">
        <v>9</v>
      </c>
      <c r="AB109" s="50">
        <v>3</v>
      </c>
      <c r="AC109" s="50">
        <v>3</v>
      </c>
      <c r="AD109" s="50">
        <f t="shared" si="16"/>
        <v>7.2</v>
      </c>
      <c r="AE109" s="51">
        <f t="shared" si="17"/>
        <v>0.38888888888888895</v>
      </c>
      <c r="AF109" s="55"/>
      <c r="AG109" s="52" t="s">
        <v>249</v>
      </c>
      <c r="AH109" s="53" t="s">
        <v>252</v>
      </c>
    </row>
    <row r="110" spans="1:35" x14ac:dyDescent="0.3">
      <c r="A110" s="33" t="s">
        <v>28</v>
      </c>
      <c r="B110" s="34" t="s">
        <v>19</v>
      </c>
      <c r="C110" s="34"/>
      <c r="D110" s="20" t="s">
        <v>20</v>
      </c>
      <c r="E110" s="35"/>
      <c r="F110" s="35"/>
      <c r="G110" s="35"/>
      <c r="H110" s="35"/>
      <c r="I110" s="35"/>
      <c r="J110" s="35"/>
      <c r="K110" s="35">
        <v>8</v>
      </c>
      <c r="L110" s="35"/>
      <c r="M110" s="57">
        <f t="shared" si="14"/>
        <v>8</v>
      </c>
      <c r="N110" s="57" t="s">
        <v>190</v>
      </c>
      <c r="O110" s="58"/>
      <c r="P110" s="58"/>
      <c r="Q110" s="58"/>
      <c r="R110" s="58"/>
      <c r="S110" s="50"/>
      <c r="T110" s="50">
        <v>1</v>
      </c>
      <c r="U110" s="50">
        <v>1</v>
      </c>
      <c r="V110" s="50">
        <v>1</v>
      </c>
      <c r="W110" s="50">
        <v>1</v>
      </c>
      <c r="X110" s="50">
        <v>1</v>
      </c>
      <c r="Y110" s="50">
        <f t="shared" si="15"/>
        <v>1</v>
      </c>
      <c r="Z110" s="50">
        <v>1</v>
      </c>
      <c r="AA110" s="50">
        <v>3</v>
      </c>
      <c r="AB110" s="50">
        <v>9</v>
      </c>
      <c r="AC110" s="50">
        <v>3</v>
      </c>
      <c r="AD110" s="50">
        <f t="shared" si="16"/>
        <v>3.2</v>
      </c>
      <c r="AE110" s="51">
        <f t="shared" si="17"/>
        <v>0.3125</v>
      </c>
      <c r="AF110" s="55"/>
      <c r="AG110" s="52" t="s">
        <v>248</v>
      </c>
      <c r="AH110" s="53" t="s">
        <v>44</v>
      </c>
    </row>
    <row r="111" spans="1:35" hidden="1" x14ac:dyDescent="0.3">
      <c r="A111" s="32" t="s">
        <v>81</v>
      </c>
      <c r="B111" s="34" t="s">
        <v>78</v>
      </c>
      <c r="C111" s="34"/>
      <c r="D111" s="20" t="s">
        <v>79</v>
      </c>
      <c r="E111" s="35"/>
      <c r="F111" s="35"/>
      <c r="G111" s="37"/>
      <c r="H111" s="35"/>
      <c r="I111" s="35"/>
      <c r="J111" s="35"/>
      <c r="K111" s="35">
        <v>100</v>
      </c>
      <c r="L111" s="35"/>
      <c r="M111" s="57">
        <f t="shared" si="14"/>
        <v>100</v>
      </c>
      <c r="N111" s="57" t="s">
        <v>190</v>
      </c>
      <c r="O111" s="58"/>
      <c r="P111" s="58"/>
      <c r="Q111" s="58"/>
      <c r="R111" s="58"/>
      <c r="S111" s="50"/>
      <c r="T111" s="50">
        <v>1</v>
      </c>
      <c r="U111" s="50">
        <v>3</v>
      </c>
      <c r="V111" s="50">
        <v>3</v>
      </c>
      <c r="W111" s="50">
        <v>3</v>
      </c>
      <c r="X111" s="50">
        <v>1</v>
      </c>
      <c r="Y111" s="50">
        <f t="shared" si="15"/>
        <v>2</v>
      </c>
      <c r="Z111" s="50">
        <v>9</v>
      </c>
      <c r="AA111" s="50">
        <v>3</v>
      </c>
      <c r="AB111" s="50">
        <v>3</v>
      </c>
      <c r="AC111" s="50">
        <v>9</v>
      </c>
      <c r="AD111" s="50">
        <f t="shared" si="16"/>
        <v>6.6</v>
      </c>
      <c r="AE111" s="51">
        <f t="shared" si="17"/>
        <v>0.30303030303030304</v>
      </c>
      <c r="AF111" s="55"/>
      <c r="AG111" s="52" t="s">
        <v>249</v>
      </c>
      <c r="AH111" s="53" t="s">
        <v>252</v>
      </c>
    </row>
    <row r="112" spans="1:35" ht="36" x14ac:dyDescent="0.3">
      <c r="A112" s="33" t="s">
        <v>28</v>
      </c>
      <c r="B112" s="34" t="s">
        <v>24</v>
      </c>
      <c r="C112" s="34" t="s">
        <v>211</v>
      </c>
      <c r="D112" s="20" t="s">
        <v>287</v>
      </c>
      <c r="E112" s="35"/>
      <c r="F112" s="35"/>
      <c r="G112" s="35">
        <v>50</v>
      </c>
      <c r="H112" s="37"/>
      <c r="I112" s="37"/>
      <c r="J112" s="37"/>
      <c r="K112" s="35"/>
      <c r="L112" s="35"/>
      <c r="M112" s="90">
        <f t="shared" si="14"/>
        <v>50</v>
      </c>
      <c r="N112" s="90" t="s">
        <v>190</v>
      </c>
      <c r="O112" s="91"/>
      <c r="P112" s="91"/>
      <c r="Q112" s="91"/>
      <c r="R112" s="91"/>
      <c r="S112" s="92"/>
      <c r="T112" s="92">
        <v>3</v>
      </c>
      <c r="U112" s="92">
        <v>1</v>
      </c>
      <c r="V112" s="92">
        <v>1</v>
      </c>
      <c r="W112" s="92">
        <v>1</v>
      </c>
      <c r="X112" s="92">
        <v>3</v>
      </c>
      <c r="Y112" s="92">
        <f t="shared" si="15"/>
        <v>2</v>
      </c>
      <c r="Z112" s="92">
        <v>9</v>
      </c>
      <c r="AA112" s="92">
        <v>9</v>
      </c>
      <c r="AB112" s="92">
        <v>9</v>
      </c>
      <c r="AC112" s="92">
        <v>3</v>
      </c>
      <c r="AD112" s="92">
        <f t="shared" si="16"/>
        <v>8.4</v>
      </c>
      <c r="AE112" s="93">
        <f t="shared" si="17"/>
        <v>0.23809523809523808</v>
      </c>
      <c r="AF112" s="92" t="s">
        <v>286</v>
      </c>
      <c r="AG112" s="95" t="s">
        <v>248</v>
      </c>
      <c r="AH112" s="68" t="s">
        <v>252</v>
      </c>
      <c r="AI112" s="96"/>
    </row>
    <row r="113" spans="1:35" ht="48" hidden="1" x14ac:dyDescent="0.3">
      <c r="A113" s="33" t="s">
        <v>18</v>
      </c>
      <c r="B113" s="34" t="s">
        <v>14</v>
      </c>
      <c r="C113" s="34" t="s">
        <v>270</v>
      </c>
      <c r="D113" s="20" t="s">
        <v>15</v>
      </c>
      <c r="E113" s="35"/>
      <c r="F113" s="35"/>
      <c r="G113" s="35"/>
      <c r="H113" s="35"/>
      <c r="I113" s="35"/>
      <c r="J113" s="35"/>
      <c r="K113" s="37"/>
      <c r="L113" s="35">
        <v>25</v>
      </c>
      <c r="M113" s="57">
        <f t="shared" si="14"/>
        <v>25</v>
      </c>
      <c r="N113" s="57" t="s">
        <v>190</v>
      </c>
      <c r="O113" s="58"/>
      <c r="P113" s="58"/>
      <c r="Q113" s="58"/>
      <c r="R113" s="58"/>
      <c r="S113" s="50"/>
      <c r="T113" s="50">
        <v>1</v>
      </c>
      <c r="U113" s="50">
        <v>1</v>
      </c>
      <c r="V113" s="50">
        <v>1</v>
      </c>
      <c r="W113" s="50">
        <v>1</v>
      </c>
      <c r="X113" s="50">
        <v>3</v>
      </c>
      <c r="Y113" s="50">
        <f t="shared" si="15"/>
        <v>1.2000000000000002</v>
      </c>
      <c r="Z113" s="50">
        <v>3</v>
      </c>
      <c r="AA113" s="50">
        <v>9</v>
      </c>
      <c r="AB113" s="50">
        <v>9</v>
      </c>
      <c r="AC113" s="50">
        <v>1</v>
      </c>
      <c r="AD113" s="50">
        <f t="shared" si="16"/>
        <v>5.1999999999999993</v>
      </c>
      <c r="AE113" s="51">
        <f t="shared" si="17"/>
        <v>0.23076923076923084</v>
      </c>
      <c r="AF113" s="55"/>
      <c r="AG113" s="52" t="s">
        <v>247</v>
      </c>
      <c r="AH113" s="53" t="s">
        <v>252</v>
      </c>
    </row>
    <row r="114" spans="1:35" hidden="1" x14ac:dyDescent="0.3">
      <c r="A114" s="32" t="s">
        <v>59</v>
      </c>
      <c r="B114" s="34" t="s">
        <v>53</v>
      </c>
      <c r="C114" s="34" t="s">
        <v>173</v>
      </c>
      <c r="D114" s="20" t="s">
        <v>54</v>
      </c>
      <c r="E114" s="35"/>
      <c r="F114" s="35"/>
      <c r="G114" s="35"/>
      <c r="H114" s="35"/>
      <c r="I114" s="35"/>
      <c r="J114" s="35"/>
      <c r="K114" s="35">
        <v>155</v>
      </c>
      <c r="L114" s="35"/>
      <c r="M114" s="57">
        <f t="shared" si="14"/>
        <v>155</v>
      </c>
      <c r="N114" s="115" t="s">
        <v>190</v>
      </c>
      <c r="O114" s="109"/>
      <c r="P114" s="109" t="s">
        <v>190</v>
      </c>
      <c r="Q114" s="109"/>
      <c r="R114" s="109"/>
      <c r="S114" s="15"/>
      <c r="T114" s="15">
        <v>1</v>
      </c>
      <c r="U114" s="15">
        <v>3</v>
      </c>
      <c r="V114" s="15">
        <v>3</v>
      </c>
      <c r="W114" s="15">
        <v>1</v>
      </c>
      <c r="X114" s="15">
        <v>1</v>
      </c>
      <c r="Y114" s="50">
        <f t="shared" si="15"/>
        <v>1.8000000000000003</v>
      </c>
      <c r="Z114" s="15">
        <v>9</v>
      </c>
      <c r="AA114" s="15">
        <v>3</v>
      </c>
      <c r="AB114" s="15">
        <v>9</v>
      </c>
      <c r="AC114" s="15">
        <v>9</v>
      </c>
      <c r="AD114" s="50">
        <f t="shared" si="16"/>
        <v>7.8</v>
      </c>
      <c r="AE114" s="51">
        <f t="shared" si="17"/>
        <v>0.23076923076923081</v>
      </c>
      <c r="AF114" s="52"/>
      <c r="AG114" s="52" t="s">
        <v>249</v>
      </c>
      <c r="AH114" s="53" t="s">
        <v>252</v>
      </c>
    </row>
    <row r="115" spans="1:35" hidden="1" x14ac:dyDescent="0.3">
      <c r="A115" s="32" t="s">
        <v>77</v>
      </c>
      <c r="B115" s="34" t="s">
        <v>76</v>
      </c>
      <c r="C115" s="34" t="s">
        <v>143</v>
      </c>
      <c r="D115" s="20" t="s">
        <v>157</v>
      </c>
      <c r="E115" s="35">
        <v>2</v>
      </c>
      <c r="F115" s="35"/>
      <c r="G115" s="37"/>
      <c r="H115" s="35"/>
      <c r="I115" s="35"/>
      <c r="J115" s="35"/>
      <c r="K115" s="35"/>
      <c r="L115" s="35"/>
      <c r="M115" s="57">
        <f t="shared" si="14"/>
        <v>2</v>
      </c>
      <c r="N115" s="115" t="s">
        <v>191</v>
      </c>
      <c r="O115" s="109"/>
      <c r="P115" s="109"/>
      <c r="Q115" s="109" t="s">
        <v>190</v>
      </c>
      <c r="R115" s="109"/>
      <c r="S115" s="15" t="s">
        <v>194</v>
      </c>
      <c r="T115" s="15"/>
      <c r="U115" s="15"/>
      <c r="V115" s="15"/>
      <c r="W115" s="15"/>
      <c r="X115" s="15"/>
      <c r="Y115" s="50">
        <f t="shared" si="15"/>
        <v>0</v>
      </c>
      <c r="Z115" s="15"/>
      <c r="AA115" s="15"/>
      <c r="AB115" s="15"/>
      <c r="AC115" s="15"/>
      <c r="AD115" s="50">
        <f t="shared" si="16"/>
        <v>0</v>
      </c>
      <c r="AE115" s="51">
        <f t="shared" si="17"/>
        <v>0</v>
      </c>
      <c r="AF115" s="52"/>
      <c r="AG115" s="52" t="s">
        <v>194</v>
      </c>
      <c r="AH115" s="52" t="s">
        <v>44</v>
      </c>
      <c r="AI115" s="71">
        <v>42156</v>
      </c>
    </row>
    <row r="116" spans="1:35" ht="48" hidden="1" x14ac:dyDescent="0.3">
      <c r="A116" s="34" t="s">
        <v>38</v>
      </c>
      <c r="B116" s="34" t="s">
        <v>145</v>
      </c>
      <c r="C116" s="34" t="s">
        <v>146</v>
      </c>
      <c r="D116" s="34" t="s">
        <v>147</v>
      </c>
      <c r="E116" s="35"/>
      <c r="F116" s="35"/>
      <c r="G116" s="35"/>
      <c r="H116" s="35"/>
      <c r="I116" s="35"/>
      <c r="J116" s="35"/>
      <c r="K116" s="35"/>
      <c r="L116" s="35"/>
      <c r="M116" s="90">
        <f t="shared" si="14"/>
        <v>0</v>
      </c>
      <c r="N116" s="116" t="s">
        <v>191</v>
      </c>
      <c r="O116" s="118"/>
      <c r="P116" s="118"/>
      <c r="Q116" s="118" t="s">
        <v>190</v>
      </c>
      <c r="R116" s="118"/>
      <c r="S116" s="122" t="s">
        <v>194</v>
      </c>
      <c r="T116" s="122"/>
      <c r="U116" s="122"/>
      <c r="V116" s="122"/>
      <c r="W116" s="122"/>
      <c r="X116" s="122"/>
      <c r="Y116" s="92">
        <f t="shared" si="15"/>
        <v>0</v>
      </c>
      <c r="Z116" s="122"/>
      <c r="AA116" s="122"/>
      <c r="AB116" s="122"/>
      <c r="AC116" s="122"/>
      <c r="AD116" s="92">
        <f t="shared" si="16"/>
        <v>0</v>
      </c>
      <c r="AE116" s="93">
        <f t="shared" si="17"/>
        <v>0</v>
      </c>
      <c r="AF116" s="95"/>
      <c r="AG116" s="95" t="s">
        <v>194</v>
      </c>
      <c r="AH116" s="95" t="s">
        <v>44</v>
      </c>
      <c r="AI116" s="97">
        <v>42186</v>
      </c>
    </row>
    <row r="117" spans="1:35" hidden="1" x14ac:dyDescent="0.3">
      <c r="A117" s="34" t="s">
        <v>38</v>
      </c>
      <c r="B117" s="34" t="s">
        <v>36</v>
      </c>
      <c r="C117" s="34" t="s">
        <v>143</v>
      </c>
      <c r="D117" s="20" t="s">
        <v>37</v>
      </c>
      <c r="E117" s="35">
        <v>2</v>
      </c>
      <c r="F117" s="35"/>
      <c r="G117" s="35"/>
      <c r="H117" s="35"/>
      <c r="I117" s="35"/>
      <c r="J117" s="35"/>
      <c r="K117" s="35"/>
      <c r="L117" s="35"/>
      <c r="M117" s="90">
        <f t="shared" si="14"/>
        <v>2</v>
      </c>
      <c r="N117" s="116" t="s">
        <v>191</v>
      </c>
      <c r="O117" s="118"/>
      <c r="P117" s="118"/>
      <c r="Q117" s="118" t="s">
        <v>190</v>
      </c>
      <c r="R117" s="118"/>
      <c r="S117" s="122" t="s">
        <v>194</v>
      </c>
      <c r="T117" s="122"/>
      <c r="U117" s="122"/>
      <c r="V117" s="122"/>
      <c r="W117" s="122"/>
      <c r="X117" s="122"/>
      <c r="Y117" s="92">
        <f t="shared" si="15"/>
        <v>0</v>
      </c>
      <c r="Z117" s="122"/>
      <c r="AA117" s="122"/>
      <c r="AB117" s="122"/>
      <c r="AC117" s="122"/>
      <c r="AD117" s="92">
        <f t="shared" si="16"/>
        <v>0</v>
      </c>
      <c r="AE117" s="93">
        <f t="shared" si="17"/>
        <v>0</v>
      </c>
      <c r="AF117" s="95"/>
      <c r="AG117" s="95" t="s">
        <v>194</v>
      </c>
      <c r="AH117" s="95" t="s">
        <v>44</v>
      </c>
      <c r="AI117" s="97">
        <v>42156</v>
      </c>
    </row>
    <row r="118" spans="1:35" hidden="1" x14ac:dyDescent="0.3">
      <c r="A118" s="33" t="s">
        <v>28</v>
      </c>
      <c r="B118" s="34" t="s">
        <v>21</v>
      </c>
      <c r="C118" s="34" t="s">
        <v>144</v>
      </c>
      <c r="D118" s="20" t="s">
        <v>22</v>
      </c>
      <c r="E118" s="35">
        <v>2</v>
      </c>
      <c r="F118" s="35"/>
      <c r="G118" s="35"/>
      <c r="H118" s="35"/>
      <c r="I118" s="35"/>
      <c r="J118" s="35"/>
      <c r="K118" s="35"/>
      <c r="L118" s="35">
        <v>20</v>
      </c>
      <c r="M118" s="57">
        <f t="shared" si="14"/>
        <v>22</v>
      </c>
      <c r="N118" s="115" t="s">
        <v>191</v>
      </c>
      <c r="O118" s="109"/>
      <c r="P118" s="109"/>
      <c r="Q118" s="109"/>
      <c r="R118" s="109"/>
      <c r="S118" s="15" t="s">
        <v>194</v>
      </c>
      <c r="T118" s="15"/>
      <c r="U118" s="15"/>
      <c r="V118" s="15"/>
      <c r="W118" s="15"/>
      <c r="X118" s="15"/>
      <c r="Y118" s="50">
        <f t="shared" si="15"/>
        <v>0</v>
      </c>
      <c r="Z118" s="15"/>
      <c r="AA118" s="15"/>
      <c r="AB118" s="15"/>
      <c r="AC118" s="15"/>
      <c r="AD118" s="50">
        <f t="shared" si="16"/>
        <v>0</v>
      </c>
      <c r="AE118" s="51">
        <f t="shared" si="17"/>
        <v>0</v>
      </c>
      <c r="AF118" s="52"/>
      <c r="AG118" s="52" t="s">
        <v>194</v>
      </c>
      <c r="AH118" s="52" t="s">
        <v>44</v>
      </c>
    </row>
    <row r="119" spans="1:35" ht="24" hidden="1" x14ac:dyDescent="0.3">
      <c r="A119" s="32" t="s">
        <v>83</v>
      </c>
      <c r="B119" s="34" t="s">
        <v>36</v>
      </c>
      <c r="C119" s="34" t="s">
        <v>158</v>
      </c>
      <c r="D119" s="20" t="s">
        <v>82</v>
      </c>
      <c r="E119" s="35">
        <v>3</v>
      </c>
      <c r="F119" s="35"/>
      <c r="G119" s="35"/>
      <c r="H119" s="35"/>
      <c r="I119" s="35"/>
      <c r="J119" s="35"/>
      <c r="K119" s="35"/>
      <c r="L119" s="35"/>
      <c r="M119" s="57">
        <f t="shared" si="14"/>
        <v>3</v>
      </c>
      <c r="N119" s="115" t="s">
        <v>191</v>
      </c>
      <c r="O119" s="15"/>
      <c r="P119" s="15"/>
      <c r="Q119" s="15" t="s">
        <v>190</v>
      </c>
      <c r="R119" s="15"/>
      <c r="S119" s="15" t="s">
        <v>194</v>
      </c>
      <c r="T119" s="15"/>
      <c r="U119" s="15"/>
      <c r="V119" s="15"/>
      <c r="W119" s="15"/>
      <c r="X119" s="15"/>
      <c r="Y119" s="50">
        <f t="shared" si="15"/>
        <v>0</v>
      </c>
      <c r="Z119" s="15"/>
      <c r="AA119" s="15"/>
      <c r="AB119" s="15"/>
      <c r="AC119" s="15"/>
      <c r="AD119" s="50">
        <f t="shared" si="16"/>
        <v>0</v>
      </c>
      <c r="AE119" s="51">
        <f t="shared" si="17"/>
        <v>0</v>
      </c>
      <c r="AF119" s="52"/>
      <c r="AG119" s="52" t="s">
        <v>194</v>
      </c>
      <c r="AH119" s="52" t="s">
        <v>44</v>
      </c>
    </row>
    <row r="120" spans="1:35" ht="60" hidden="1" x14ac:dyDescent="0.3">
      <c r="A120" s="34" t="s">
        <v>38</v>
      </c>
      <c r="B120" s="34" t="s">
        <v>261</v>
      </c>
      <c r="C120" s="34"/>
      <c r="D120" s="34" t="s">
        <v>262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117"/>
      <c r="O120" s="117"/>
      <c r="P120" s="117"/>
      <c r="Q120" s="117" t="s">
        <v>190</v>
      </c>
      <c r="R120" s="121">
        <v>42278</v>
      </c>
      <c r="S120" s="117" t="s">
        <v>194</v>
      </c>
      <c r="T120" s="117"/>
      <c r="U120" s="117"/>
      <c r="V120" s="117"/>
      <c r="W120" s="117"/>
      <c r="X120" s="117"/>
      <c r="Y120" s="50">
        <f t="shared" si="15"/>
        <v>0</v>
      </c>
      <c r="Z120" s="117"/>
      <c r="AA120" s="117"/>
      <c r="AB120" s="117"/>
      <c r="AC120" s="117"/>
      <c r="AD120" s="50">
        <f t="shared" si="16"/>
        <v>0</v>
      </c>
      <c r="AE120" s="51">
        <f t="shared" si="17"/>
        <v>0</v>
      </c>
      <c r="AF120" s="126" t="s">
        <v>272</v>
      </c>
      <c r="AG120" s="52" t="s">
        <v>194</v>
      </c>
      <c r="AH120" s="52" t="s">
        <v>44</v>
      </c>
      <c r="AI120" s="71">
        <v>42430</v>
      </c>
    </row>
    <row r="121" spans="1:35" ht="24" hidden="1" x14ac:dyDescent="0.3">
      <c r="A121" s="32" t="s">
        <v>69</v>
      </c>
      <c r="B121" s="73" t="s">
        <v>312</v>
      </c>
      <c r="C121" s="73" t="s">
        <v>309</v>
      </c>
      <c r="D121" s="20"/>
      <c r="E121" s="35"/>
      <c r="F121" s="35"/>
      <c r="G121" s="35"/>
      <c r="H121" s="35"/>
      <c r="I121" s="35"/>
      <c r="J121" s="35"/>
      <c r="K121" s="35"/>
      <c r="L121" s="35"/>
      <c r="M121" s="57"/>
      <c r="N121" s="115"/>
      <c r="O121" s="109"/>
      <c r="P121" s="109"/>
      <c r="Q121" s="109"/>
      <c r="R121" s="109"/>
      <c r="S121" s="15"/>
      <c r="T121" s="15"/>
      <c r="U121" s="15"/>
      <c r="V121" s="15"/>
      <c r="W121" s="15"/>
      <c r="X121" s="15"/>
      <c r="Y121" s="50"/>
      <c r="Z121" s="15"/>
      <c r="AA121" s="15"/>
      <c r="AB121" s="15"/>
      <c r="AC121" s="15"/>
      <c r="AD121" s="50"/>
      <c r="AE121" s="51"/>
      <c r="AF121" s="52"/>
      <c r="AG121" s="52" t="s">
        <v>247</v>
      </c>
      <c r="AH121" s="53"/>
    </row>
    <row r="122" spans="1:35" x14ac:dyDescent="0.3">
      <c r="AG122" s="52"/>
      <c r="AH122" s="53"/>
    </row>
    <row r="123" spans="1:35" x14ac:dyDescent="0.3">
      <c r="AG123" s="52"/>
    </row>
    <row r="124" spans="1:35" x14ac:dyDescent="0.3">
      <c r="AG124" s="52"/>
    </row>
  </sheetData>
  <autoFilter ref="A7:AI121">
    <filterColumn colId="32">
      <filters>
        <filter val="12 months"/>
      </filters>
    </filterColumn>
    <sortState ref="A8:AI121">
      <sortCondition descending="1" ref="AE60"/>
    </sortState>
  </autoFilter>
  <sortState ref="A8:AI112">
    <sortCondition descending="1" ref="AE31"/>
  </sortState>
  <mergeCells count="5">
    <mergeCell ref="E6:L6"/>
    <mergeCell ref="T3:Y3"/>
    <mergeCell ref="Z3:AD3"/>
    <mergeCell ref="T2:AD2"/>
    <mergeCell ref="A1:D1"/>
  </mergeCells>
  <conditionalFormatting sqref="AF86 D86:AC86 A97:D113 AF97 AF104 A66:A96 A18:A58 A7">
    <cfRule type="cellIs" dxfId="5" priority="97" stopIfTrue="1" operator="equal">
      <formula>"Project"</formula>
    </cfRule>
    <cfRule type="cellIs" dxfId="4" priority="98" stopIfTrue="1" operator="equal">
      <formula>"RTA"</formula>
    </cfRule>
    <cfRule type="cellIs" dxfId="3" priority="99" stopIfTrue="1" operator="equal">
      <formula>"Idea"</formula>
    </cfRule>
  </conditionalFormatting>
  <conditionalFormatting sqref="A114:D121">
    <cfRule type="cellIs" dxfId="2" priority="1" stopIfTrue="1" operator="equal">
      <formula>"Project"</formula>
    </cfRule>
    <cfRule type="cellIs" dxfId="1" priority="2" stopIfTrue="1" operator="equal">
      <formula>"RTA"</formula>
    </cfRule>
    <cfRule type="cellIs" dxfId="0" priority="3" stopIfTrue="1" operator="equal">
      <formula>"Idea"</formula>
    </cfRule>
  </conditionalFormatting>
  <pageMargins left="0.7" right="0.7" top="0.75" bottom="0.75" header="0.3" footer="0.3"/>
  <pageSetup paperSize="17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3" sqref="A3"/>
    </sheetView>
  </sheetViews>
  <sheetFormatPr defaultRowHeight="14.4" x14ac:dyDescent="0.3"/>
  <cols>
    <col min="1" max="1" width="126.109375" style="2" customWidth="1"/>
  </cols>
  <sheetData>
    <row r="1" spans="1:1" x14ac:dyDescent="0.3">
      <c r="A1" s="2" t="s">
        <v>117</v>
      </c>
    </row>
    <row r="3" spans="1:1" ht="28.8" x14ac:dyDescent="0.3">
      <c r="A3" s="2" t="s">
        <v>110</v>
      </c>
    </row>
    <row r="4" spans="1:1" ht="28.8" x14ac:dyDescent="0.3">
      <c r="A4" s="2" t="s">
        <v>111</v>
      </c>
    </row>
    <row r="5" spans="1:1" ht="28.8" x14ac:dyDescent="0.3">
      <c r="A5" s="2" t="s">
        <v>112</v>
      </c>
    </row>
    <row r="6" spans="1:1" ht="28.8" x14ac:dyDescent="0.3">
      <c r="A6" s="2" t="s">
        <v>113</v>
      </c>
    </row>
    <row r="7" spans="1:1" ht="28.8" x14ac:dyDescent="0.3">
      <c r="A7" s="2" t="s">
        <v>114</v>
      </c>
    </row>
    <row r="8" spans="1:1" ht="28.8" x14ac:dyDescent="0.3">
      <c r="A8" s="2" t="s">
        <v>115</v>
      </c>
    </row>
    <row r="9" spans="1:1" ht="28.8" x14ac:dyDescent="0.3">
      <c r="A9" s="2" t="s">
        <v>116</v>
      </c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Matrix</vt:lpstr>
      <vt:lpstr>Goals &amp; Objectives</vt:lpstr>
      <vt:lpstr>'Project Matrix'!Print_Area</vt:lpstr>
    </vt:vector>
  </TitlesOfParts>
  <Company>Momentive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Graves, Gregory</dc:creator>
  <cp:lastModifiedBy>Matt Tyler</cp:lastModifiedBy>
  <cp:lastPrinted>2016-03-22T22:18:55Z</cp:lastPrinted>
  <dcterms:created xsi:type="dcterms:W3CDTF">2015-02-02T21:23:47Z</dcterms:created>
  <dcterms:modified xsi:type="dcterms:W3CDTF">2016-06-01T19:20:36Z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180e3164-844b-4496-a12d-f9238523fe6c</vt:lpwstr>
  </property>
  <property fmtid="{D5CDD505-2E9C-101B-9397-08002B2CF9AE}" pid="3" name="MomentiveEDPClassification">
    <vt:lpwstr>Unclassified</vt:lpwstr>
  </property>
</Properties>
</file>